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50" windowHeight="10830" activeTab="0"/>
  </bookViews>
  <sheets>
    <sheet name="Аркуш1" sheetId="1" r:id="rId1"/>
    <sheet name="Звіт" sheetId="2" r:id="rId2"/>
  </sheets>
  <definedNames/>
  <calcPr fullCalcOnLoad="1"/>
</workbook>
</file>

<file path=xl/comments1.xml><?xml version="1.0" encoding="utf-8"?>
<comments xmlns="http://schemas.openxmlformats.org/spreadsheetml/2006/main">
  <authors>
    <author>Antonina</author>
  </authors>
  <commentList>
    <comment ref="D21" authorId="0">
      <text>
        <r>
          <rPr>
            <b/>
            <sz val="9"/>
            <rFont val="Tahoma"/>
            <family val="0"/>
          </rPr>
          <t>Проставляються бали за завдання. Якщо учень не почав виконання завдання, то комірку слід залишити вільною.</t>
        </r>
      </text>
    </comment>
  </commentList>
</comments>
</file>

<file path=xl/sharedStrings.xml><?xml version="1.0" encoding="utf-8"?>
<sst xmlns="http://schemas.openxmlformats.org/spreadsheetml/2006/main" count="323" uniqueCount="263">
  <si>
    <t>Повна назва школи</t>
  </si>
  <si>
    <t>Тип школи</t>
  </si>
  <si>
    <t>Школа міська чи сільська ?</t>
  </si>
  <si>
    <t xml:space="preserve">Кількість учнів у класі </t>
  </si>
  <si>
    <t>Ні</t>
  </si>
  <si>
    <t xml:space="preserve">Чи підключена школа до мережі Інтернет? </t>
  </si>
  <si>
    <t>Відомості про клас</t>
  </si>
  <si>
    <t>Відомості про школу</t>
  </si>
  <si>
    <t>Який профіль цього класу?</t>
  </si>
  <si>
    <t>Мова навчання у цьому класі</t>
  </si>
  <si>
    <t>Район(місто)</t>
  </si>
  <si>
    <t>Міська</t>
  </si>
  <si>
    <t>Сільська</t>
  </si>
  <si>
    <t>Місцевість</t>
  </si>
  <si>
    <t>м.Вугледар</t>
  </si>
  <si>
    <t>м.Добропілля</t>
  </si>
  <si>
    <t>м.Дружківка</t>
  </si>
  <si>
    <t>м.Костянтинівка</t>
  </si>
  <si>
    <t>м.Краматорськ</t>
  </si>
  <si>
    <t>м.Маріуполь</t>
  </si>
  <si>
    <t>Місто/Район</t>
  </si>
  <si>
    <t>Обласне підпорядкування</t>
  </si>
  <si>
    <t xml:space="preserve">Тип школи </t>
  </si>
  <si>
    <t>Загальноосвітня</t>
  </si>
  <si>
    <t>Гімназія</t>
  </si>
  <si>
    <t>Ліцей</t>
  </si>
  <si>
    <t>Інтернет</t>
  </si>
  <si>
    <t>Мова</t>
  </si>
  <si>
    <t>Українська</t>
  </si>
  <si>
    <t>Російська</t>
  </si>
  <si>
    <t>Інша</t>
  </si>
  <si>
    <t>- пишемо текст</t>
  </si>
  <si>
    <t>- пишемо числа</t>
  </si>
  <si>
    <t>Програма</t>
  </si>
  <si>
    <t>стандартний</t>
  </si>
  <si>
    <t>академічний</t>
  </si>
  <si>
    <t>профільний</t>
  </si>
  <si>
    <t>Категорія</t>
  </si>
  <si>
    <t>спеціаліст</t>
  </si>
  <si>
    <t>вища</t>
  </si>
  <si>
    <t>друга</t>
  </si>
  <si>
    <t>перша</t>
  </si>
  <si>
    <t>Звання</t>
  </si>
  <si>
    <t>не має</t>
  </si>
  <si>
    <t>вчитель-методист</t>
  </si>
  <si>
    <t>старший вчитель</t>
  </si>
  <si>
    <t>Предмет викладався за програмою рівня…</t>
  </si>
  <si>
    <t>Вчитель має кваліфікаційну категорію …</t>
  </si>
  <si>
    <t>Вчитель має звання …</t>
  </si>
  <si>
    <t>Педагогічний стаж вчителя (повних років):</t>
  </si>
  <si>
    <t>Предмети</t>
  </si>
  <si>
    <t>Так, ще 1</t>
  </si>
  <si>
    <t>Так, ще 2</t>
  </si>
  <si>
    <t>Так, ще 3</t>
  </si>
  <si>
    <t>Так, ще &gt; 3</t>
  </si>
  <si>
    <t>- обираємо із списка</t>
  </si>
  <si>
    <t>Назва класу</t>
  </si>
  <si>
    <t>Чи викладає вчитель ще якісь предмети, крім цього?</t>
  </si>
  <si>
    <t>м.Авдіївка</t>
  </si>
  <si>
    <t>м.Бахмут</t>
  </si>
  <si>
    <t>Бахмутський р-н</t>
  </si>
  <si>
    <t>Великоновосілківський р-н</t>
  </si>
  <si>
    <t>Волноваський р-н</t>
  </si>
  <si>
    <t>м.Торецьк</t>
  </si>
  <si>
    <t>м.Мирноград</t>
  </si>
  <si>
    <t>Добропільський р-н</t>
  </si>
  <si>
    <t>м.Покровськ</t>
  </si>
  <si>
    <t>м.Лиман</t>
  </si>
  <si>
    <t>Покровський  р-н</t>
  </si>
  <si>
    <t>Мар'їнський р-н</t>
  </si>
  <si>
    <t>м.Новгородівка</t>
  </si>
  <si>
    <t>Олександрівський р-н</t>
  </si>
  <si>
    <t>м.Селідове</t>
  </si>
  <si>
    <t>м.Слов'янськ</t>
  </si>
  <si>
    <t>Слов'янський р-н</t>
  </si>
  <si>
    <t>Ясинуватський р-н</t>
  </si>
  <si>
    <t>Учень_1</t>
  </si>
  <si>
    <t>Учень_2</t>
  </si>
  <si>
    <t>Учень_3</t>
  </si>
  <si>
    <t>Учень_4</t>
  </si>
  <si>
    <t>Учень_5</t>
  </si>
  <si>
    <t>Учень_6</t>
  </si>
  <si>
    <t>Учень_7</t>
  </si>
  <si>
    <t>Учень_8</t>
  </si>
  <si>
    <t>Учень_9</t>
  </si>
  <si>
    <t>Учень_10</t>
  </si>
  <si>
    <t>Учень_11</t>
  </si>
  <si>
    <t>Учень_12</t>
  </si>
  <si>
    <t>Учень_13</t>
  </si>
  <si>
    <t>Учень_14</t>
  </si>
  <si>
    <t>Учень_15</t>
  </si>
  <si>
    <t>Учень_16</t>
  </si>
  <si>
    <t>Учень_17</t>
  </si>
  <si>
    <t>Учень_18</t>
  </si>
  <si>
    <t>Учень_19</t>
  </si>
  <si>
    <t>Учень_20</t>
  </si>
  <si>
    <t>Учень_21</t>
  </si>
  <si>
    <t>Учень_22</t>
  </si>
  <si>
    <t>Учень_23</t>
  </si>
  <si>
    <t>Учень_24</t>
  </si>
  <si>
    <t>Учень_25</t>
  </si>
  <si>
    <t>Учень_26</t>
  </si>
  <si>
    <t>Учень_27</t>
  </si>
  <si>
    <t>Учень_28</t>
  </si>
  <si>
    <t>Учень_29</t>
  </si>
  <si>
    <t>Учень_30</t>
  </si>
  <si>
    <t>Учень_31</t>
  </si>
  <si>
    <t>Учень_32</t>
  </si>
  <si>
    <t>Учень_33</t>
  </si>
  <si>
    <t>Учень_34</t>
  </si>
  <si>
    <t>Учень_35</t>
  </si>
  <si>
    <t>Учень_36</t>
  </si>
  <si>
    <t>Учень_37</t>
  </si>
  <si>
    <t>Учень_38</t>
  </si>
  <si>
    <t>Учень_39</t>
  </si>
  <si>
    <t>Учень_40</t>
  </si>
  <si>
    <t>Оцінки учнів (прізвища не потрібні) у 12-ти бальній системі. Та поелементний аналіз робіт</t>
  </si>
  <si>
    <t>Аналіз</t>
  </si>
  <si>
    <t xml:space="preserve">1 Правильна відповідь </t>
  </si>
  <si>
    <t xml:space="preserve">2 Неправильна відповідь </t>
  </si>
  <si>
    <t>3 Частково неправильно</t>
  </si>
  <si>
    <t>4 Не розпочато виконання</t>
  </si>
  <si>
    <t>Розподіл оцінок</t>
  </si>
  <si>
    <t>Кількість учасників</t>
  </si>
  <si>
    <t>"1"</t>
  </si>
  <si>
    <t>"2"</t>
  </si>
  <si>
    <t>"3"</t>
  </si>
  <si>
    <t>"4"</t>
  </si>
  <si>
    <t>"5"</t>
  </si>
  <si>
    <t>"6"</t>
  </si>
  <si>
    <t>"7"</t>
  </si>
  <si>
    <t>"8"</t>
  </si>
  <si>
    <t>"9"</t>
  </si>
  <si>
    <t>"10"</t>
  </si>
  <si>
    <t>"11"</t>
  </si>
  <si>
    <t>"12"</t>
  </si>
  <si>
    <t>Оцінки (кількість)</t>
  </si>
  <si>
    <t>Оцінки (відсоток)</t>
  </si>
  <si>
    <t>Брали участь у монітор.</t>
  </si>
  <si>
    <t>Результати</t>
  </si>
  <si>
    <t>І рівня</t>
  </si>
  <si>
    <t>ІІ рівня</t>
  </si>
  <si>
    <t>ІІІ рівня</t>
  </si>
  <si>
    <t>ІV рівня</t>
  </si>
  <si>
    <t>кільк.</t>
  </si>
  <si>
    <t>%</t>
  </si>
  <si>
    <t>Усього учнів</t>
  </si>
  <si>
    <t>Рівень программи за якою викладається предмет</t>
  </si>
  <si>
    <t>1 Прав.</t>
  </si>
  <si>
    <t>2 Неправ.</t>
  </si>
  <si>
    <t>3 Частк.</t>
  </si>
  <si>
    <t>4 Не поч.</t>
  </si>
  <si>
    <t>Відомості про викладання предмета</t>
  </si>
  <si>
    <t>поглиблений</t>
  </si>
  <si>
    <t>Кількість учнів, які брали участь у моніторингу</t>
  </si>
  <si>
    <t>- обчислюється автоматично</t>
  </si>
  <si>
    <t>правильно</t>
  </si>
  <si>
    <t>Кількісний звіт</t>
  </si>
  <si>
    <t>Поелементний аналіз</t>
  </si>
  <si>
    <t>бал</t>
  </si>
  <si>
    <t xml:space="preserve">Поелементний аналіз робіт </t>
  </si>
  <si>
    <t xml:space="preserve"> (бали за відповідні завдання)</t>
  </si>
  <si>
    <t>Завд. 1</t>
  </si>
  <si>
    <t>Завд. 2</t>
  </si>
  <si>
    <t>Завд. 5</t>
  </si>
  <si>
    <t>Завд. 9</t>
  </si>
  <si>
    <t>Завд. 11</t>
  </si>
  <si>
    <t>не почато</t>
  </si>
  <si>
    <t>не правильно</t>
  </si>
  <si>
    <t>Так. &lt;10Мбіт/с</t>
  </si>
  <si>
    <t>Так. &gt;10Мбіт/с</t>
  </si>
  <si>
    <t>Завдання 1</t>
  </si>
  <si>
    <t>Завдання 2</t>
  </si>
  <si>
    <t>Завдання 3</t>
  </si>
  <si>
    <t>Завдання 4</t>
  </si>
  <si>
    <t>Завдання 5</t>
  </si>
  <si>
    <t>Завдання 6</t>
  </si>
  <si>
    <t>Завдання 7</t>
  </si>
  <si>
    <t>Завдання 8</t>
  </si>
  <si>
    <t>Завдання 9</t>
  </si>
  <si>
    <t>Завдання 10</t>
  </si>
  <si>
    <t>Завдання 11</t>
  </si>
  <si>
    <t>Завдання 12</t>
  </si>
  <si>
    <t>Завдання 13</t>
  </si>
  <si>
    <t>Завдання 14</t>
  </si>
  <si>
    <t>Завдання 15</t>
  </si>
  <si>
    <t>Завдання 16</t>
  </si>
  <si>
    <t>1б</t>
  </si>
  <si>
    <t>4б</t>
  </si>
  <si>
    <t>Завд. 3</t>
  </si>
  <si>
    <t>Завд. 4</t>
  </si>
  <si>
    <t>Завд. 6</t>
  </si>
  <si>
    <t>Завд. 7</t>
  </si>
  <si>
    <t>Завд. 8</t>
  </si>
  <si>
    <t>Завд. 10</t>
  </si>
  <si>
    <t>Завд. 12</t>
  </si>
  <si>
    <t>Завд. 13</t>
  </si>
  <si>
    <t>Завд. 14</t>
  </si>
  <si>
    <t>Завд. 15</t>
  </si>
  <si>
    <t>Завд. 16</t>
  </si>
  <si>
    <t>частково 3</t>
  </si>
  <si>
    <t>частково 2</t>
  </si>
  <si>
    <t>частково 1</t>
  </si>
  <si>
    <t>Сума балів</t>
  </si>
  <si>
    <t>Українська мова</t>
  </si>
  <si>
    <t>Українська мова (оцінка)</t>
  </si>
  <si>
    <t>24б</t>
  </si>
  <si>
    <t>Сформульовано тезу</t>
  </si>
  <si>
    <t>Наведено аргументи</t>
  </si>
  <si>
    <t>Є приклад із літератури чи ін. видів мистецтва</t>
  </si>
  <si>
    <t>Є приклад з історії чи власного життя</t>
  </si>
  <si>
    <t>Наявна логіка  викладу думок</t>
  </si>
  <si>
    <t>Сформульовано висновок</t>
  </si>
  <si>
    <t>Зміст висловлення</t>
  </si>
  <si>
    <t>Орфографічна та пунктуаційна грамотність  (0-4 помилки)</t>
  </si>
  <si>
    <t>Дотримання лексичних норм (0-2 помилки)</t>
  </si>
  <si>
    <t>Дотримання граматичних норм (0-2 помилки)</t>
  </si>
  <si>
    <r>
      <t>Дотримання стилістичних норм</t>
    </r>
    <r>
      <rPr>
        <sz val="11"/>
        <color indexed="10"/>
        <rFont val="Calibri"/>
        <family val="2"/>
      </rPr>
      <t xml:space="preserve"> </t>
    </r>
    <r>
      <rPr>
        <sz val="10"/>
        <rFont val="Arial Cyr"/>
        <family val="0"/>
      </rPr>
      <t>(0-2 помилки)</t>
    </r>
  </si>
  <si>
    <t>Дотримання стилістичних норм (0-2 помилки)</t>
  </si>
  <si>
    <t>Мовленнєве оформлення</t>
  </si>
  <si>
    <t>Відмітити наявність ознаки - "1", відсутнісь - "0"</t>
  </si>
  <si>
    <t>Зміст</t>
  </si>
  <si>
    <t>Оформлення</t>
  </si>
  <si>
    <t>%%</t>
  </si>
  <si>
    <t>Наголос</t>
  </si>
  <si>
    <t>Співвіднесення букв і звуків</t>
  </si>
  <si>
    <t>Спрощення</t>
  </si>
  <si>
    <t>Чергування і-й</t>
  </si>
  <si>
    <t>Подвоєння в іншомовних словах</t>
  </si>
  <si>
    <t>Лексичні недоліки</t>
  </si>
  <si>
    <t>Види підрядних частин складнопідрядних речень</t>
  </si>
  <si>
    <t>Форми числівника на позначення часу</t>
  </si>
  <si>
    <t>Написання слів з не</t>
  </si>
  <si>
    <t>Лексичне значення слова (добір синонімів)</t>
  </si>
  <si>
    <t xml:space="preserve">Пунктограми </t>
  </si>
  <si>
    <t>Типи ускладнень</t>
  </si>
  <si>
    <t>Фразеологічні звороти</t>
  </si>
  <si>
    <t>Види односкладних речень</t>
  </si>
  <si>
    <t>Члени речення</t>
  </si>
  <si>
    <t>Власне висловлення</t>
  </si>
  <si>
    <t>Результати. Моніторинг. Українська мова</t>
  </si>
  <si>
    <t>Андріївська сільська ОТГ</t>
  </si>
  <si>
    <t>Білозерська міська ОТГ</t>
  </si>
  <si>
    <t>Волноваська міська ОТГ</t>
  </si>
  <si>
    <t>Званівська сільська ОТГ</t>
  </si>
  <si>
    <t>Опорна школа</t>
  </si>
  <si>
    <t>Іллінівська сільська ОТГ</t>
  </si>
  <si>
    <t>Лиманська міська ОТГ</t>
  </si>
  <si>
    <t>Миколаївська міська ОТГ</t>
  </si>
  <si>
    <t>Новодонецька селищна ОТГ</t>
  </si>
  <si>
    <t>Ольгинська селищна ОТГ</t>
  </si>
  <si>
    <t>Сіверська міська ОТГ</t>
  </si>
  <si>
    <t>Соледарська міська ОТГ</t>
  </si>
  <si>
    <t>Хлібодарівська сільська ОТГ</t>
  </si>
  <si>
    <t>Черкаська селищна ОТГ</t>
  </si>
  <si>
    <t>Шахівська сільська ОТГ</t>
  </si>
  <si>
    <t>Костянтинівський р-н</t>
  </si>
  <si>
    <t>Мангушський р-н</t>
  </si>
  <si>
    <t>Нікольський р-н</t>
  </si>
  <si>
    <t>Приватні заклади</t>
  </si>
  <si>
    <t>Краматорська загальноосвітня школа І -ІІІ ступенів № 4Управління освіти Краматорської міської ради</t>
  </si>
  <si>
    <t>10 - Б</t>
  </si>
  <si>
    <t>"Українська філололгія"</t>
  </si>
</sst>
</file>

<file path=xl/styles.xml><?xml version="1.0" encoding="utf-8"?>
<styleSheet xmlns="http://schemas.openxmlformats.org/spreadsheetml/2006/main">
  <numFmts count="3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%"/>
  </numFmts>
  <fonts count="5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0"/>
      <name val="Times New Roman"/>
      <family val="1"/>
    </font>
    <font>
      <sz val="11"/>
      <name val="Calibri"/>
      <family val="2"/>
    </font>
    <font>
      <b/>
      <sz val="11"/>
      <name val="Arial Cyr"/>
      <family val="0"/>
    </font>
    <font>
      <b/>
      <sz val="9"/>
      <name val="Tahoma"/>
      <family val="0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/>
      <right/>
      <top style="thin"/>
      <bottom style="thin"/>
    </border>
    <border>
      <left style="double"/>
      <right/>
      <top style="thin"/>
      <bottom style="thin"/>
    </border>
    <border>
      <left/>
      <right style="double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Border="1" applyAlignment="1">
      <alignment vertical="justify" wrapText="1"/>
    </xf>
    <xf numFmtId="0" fontId="0" fillId="0" borderId="0" xfId="0" applyBorder="1" applyAlignment="1">
      <alignment/>
    </xf>
    <xf numFmtId="0" fontId="0" fillId="0" borderId="0" xfId="0" applyBorder="1" applyAlignment="1">
      <alignment vertical="top" wrapText="1"/>
    </xf>
    <xf numFmtId="0" fontId="5" fillId="33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right" vertical="top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0" fillId="34" borderId="10" xfId="0" applyFill="1" applyBorder="1" applyAlignment="1">
      <alignment/>
    </xf>
    <xf numFmtId="0" fontId="0" fillId="35" borderId="10" xfId="0" applyFill="1" applyBorder="1" applyAlignment="1">
      <alignment/>
    </xf>
    <xf numFmtId="0" fontId="0" fillId="0" borderId="0" xfId="0" applyAlignment="1" quotePrefix="1">
      <alignment/>
    </xf>
    <xf numFmtId="0" fontId="0" fillId="36" borderId="10" xfId="0" applyFill="1" applyBorder="1" applyAlignment="1">
      <alignment/>
    </xf>
    <xf numFmtId="0" fontId="0" fillId="0" borderId="0" xfId="0" applyAlignment="1" applyProtection="1">
      <alignment/>
      <protection locked="0"/>
    </xf>
    <xf numFmtId="0" fontId="0" fillId="35" borderId="10" xfId="0" applyFill="1" applyBorder="1" applyAlignment="1" applyProtection="1">
      <alignment/>
      <protection locked="0"/>
    </xf>
    <xf numFmtId="0" fontId="0" fillId="34" borderId="10" xfId="0" applyFill="1" applyBorder="1" applyAlignment="1" applyProtection="1">
      <alignment wrapText="1"/>
      <protection locked="0"/>
    </xf>
    <xf numFmtId="0" fontId="0" fillId="35" borderId="10" xfId="0" applyFill="1" applyBorder="1" applyAlignment="1" applyProtection="1">
      <alignment vertical="justify" wrapText="1"/>
      <protection locked="0"/>
    </xf>
    <xf numFmtId="0" fontId="0" fillId="0" borderId="0" xfId="0" applyBorder="1" applyAlignment="1" applyProtection="1">
      <alignment vertical="justify" wrapText="1"/>
      <protection locked="0"/>
    </xf>
    <xf numFmtId="0" fontId="0" fillId="36" borderId="10" xfId="0" applyFill="1" applyBorder="1" applyAlignment="1" applyProtection="1">
      <alignment vertical="top" wrapText="1"/>
      <protection locked="0"/>
    </xf>
    <xf numFmtId="0" fontId="0" fillId="35" borderId="10" xfId="0" applyFill="1" applyBorder="1" applyAlignment="1" applyProtection="1">
      <alignment vertical="top" wrapText="1"/>
      <protection locked="0"/>
    </xf>
    <xf numFmtId="0" fontId="0" fillId="36" borderId="10" xfId="0" applyFill="1" applyBorder="1" applyAlignment="1" applyProtection="1">
      <alignment/>
      <protection locked="0"/>
    </xf>
    <xf numFmtId="0" fontId="7" fillId="0" borderId="0" xfId="0" applyFont="1" applyAlignment="1">
      <alignment/>
    </xf>
    <xf numFmtId="0" fontId="2" fillId="0" borderId="0" xfId="0" applyFont="1" applyBorder="1" applyAlignment="1">
      <alignment horizontal="center" vertical="justify" wrapText="1"/>
    </xf>
    <xf numFmtId="0" fontId="2" fillId="0" borderId="0" xfId="0" applyFont="1" applyBorder="1" applyAlignment="1">
      <alignment horizontal="center" vertical="center" wrapText="1"/>
    </xf>
    <xf numFmtId="1" fontId="2" fillId="36" borderId="10" xfId="0" applyNumberFormat="1" applyFont="1" applyFill="1" applyBorder="1" applyAlignment="1" applyProtection="1">
      <alignment horizontal="center" vertical="justify"/>
      <protection locked="0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185" fontId="0" fillId="0" borderId="10" xfId="57" applyNumberFormat="1" applyFont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185" fontId="8" fillId="0" borderId="10" xfId="57" applyNumberFormat="1" applyFont="1" applyBorder="1" applyAlignment="1">
      <alignment vertical="center" wrapText="1"/>
    </xf>
    <xf numFmtId="0" fontId="0" fillId="0" borderId="10" xfId="0" applyBorder="1" applyAlignment="1">
      <alignment vertical="justify" wrapText="1"/>
    </xf>
    <xf numFmtId="0" fontId="0" fillId="0" borderId="0" xfId="0" applyFill="1" applyBorder="1" applyAlignment="1" quotePrefix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 wrapText="1"/>
    </xf>
    <xf numFmtId="0" fontId="0" fillId="0" borderId="11" xfId="0" applyBorder="1" applyAlignment="1">
      <alignment vertical="center" wrapText="1"/>
    </xf>
    <xf numFmtId="0" fontId="0" fillId="0" borderId="10" xfId="0" applyBorder="1" applyAlignment="1">
      <alignment textRotation="90" wrapText="1"/>
    </xf>
    <xf numFmtId="1" fontId="2" fillId="0" borderId="10" xfId="0" applyNumberFormat="1" applyFont="1" applyBorder="1" applyAlignment="1">
      <alignment horizontal="center"/>
    </xf>
    <xf numFmtId="0" fontId="0" fillId="0" borderId="0" xfId="0" applyBorder="1" applyAlignment="1">
      <alignment vertical="center"/>
    </xf>
    <xf numFmtId="0" fontId="9" fillId="0" borderId="0" xfId="0" applyFont="1" applyBorder="1" applyAlignment="1">
      <alignment vertical="center" wrapText="1"/>
    </xf>
    <xf numFmtId="9" fontId="0" fillId="0" borderId="0" xfId="57" applyFont="1" applyBorder="1" applyAlignment="1">
      <alignment vertical="center"/>
    </xf>
    <xf numFmtId="1" fontId="9" fillId="0" borderId="0" xfId="0" applyNumberFormat="1" applyFont="1" applyBorder="1" applyAlignment="1">
      <alignment vertical="center" wrapText="1"/>
    </xf>
    <xf numFmtId="1" fontId="2" fillId="37" borderId="10" xfId="0" applyNumberFormat="1" applyFont="1" applyFill="1" applyBorder="1" applyAlignment="1" applyProtection="1">
      <alignment horizontal="center" vertical="justify"/>
      <protection locked="0"/>
    </xf>
    <xf numFmtId="0" fontId="0" fillId="0" borderId="0" xfId="0" applyAlignment="1">
      <alignment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textRotation="90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textRotation="90" wrapText="1"/>
    </xf>
    <xf numFmtId="1" fontId="2" fillId="36" borderId="13" xfId="0" applyNumberFormat="1" applyFont="1" applyFill="1" applyBorder="1" applyAlignment="1" applyProtection="1">
      <alignment horizontal="center" vertical="justify"/>
      <protection locked="0"/>
    </xf>
    <xf numFmtId="1" fontId="2" fillId="36" borderId="14" xfId="0" applyNumberFormat="1" applyFont="1" applyFill="1" applyBorder="1" applyAlignment="1" applyProtection="1">
      <alignment horizontal="center" vertical="justify"/>
      <protection locked="0"/>
    </xf>
    <xf numFmtId="1" fontId="2" fillId="36" borderId="15" xfId="0" applyNumberFormat="1" applyFont="1" applyFill="1" applyBorder="1" applyAlignment="1" applyProtection="1">
      <alignment horizontal="center" vertical="justify"/>
      <protection locked="0"/>
    </xf>
    <xf numFmtId="1" fontId="2" fillId="36" borderId="16" xfId="0" applyNumberFormat="1" applyFont="1" applyFill="1" applyBorder="1" applyAlignment="1" applyProtection="1">
      <alignment horizontal="center" vertical="justify"/>
      <protection locked="0"/>
    </xf>
    <xf numFmtId="0" fontId="0" fillId="0" borderId="15" xfId="0" applyBorder="1" applyAlignment="1">
      <alignment vertical="center" textRotation="90" wrapText="1"/>
    </xf>
    <xf numFmtId="0" fontId="0" fillId="0" borderId="10" xfId="0" applyBorder="1" applyAlignment="1">
      <alignment vertical="center" textRotation="90" wrapText="1"/>
    </xf>
    <xf numFmtId="0" fontId="0" fillId="0" borderId="16" xfId="0" applyBorder="1" applyAlignment="1">
      <alignment vertical="center" textRotation="90" wrapText="1"/>
    </xf>
    <xf numFmtId="0" fontId="0" fillId="0" borderId="14" xfId="0" applyBorder="1" applyAlignment="1">
      <alignment vertical="center" textRotation="90" wrapText="1"/>
    </xf>
    <xf numFmtId="0" fontId="0" fillId="38" borderId="0" xfId="0" applyFill="1" applyAlignment="1">
      <alignment/>
    </xf>
    <xf numFmtId="0" fontId="0" fillId="39" borderId="0" xfId="0" applyFill="1" applyAlignment="1">
      <alignment/>
    </xf>
    <xf numFmtId="0" fontId="0" fillId="40" borderId="0" xfId="0" applyFill="1" applyAlignment="1">
      <alignment/>
    </xf>
    <xf numFmtId="9" fontId="0" fillId="0" borderId="0" xfId="57" applyFont="1" applyAlignment="1">
      <alignment/>
    </xf>
    <xf numFmtId="0" fontId="0" fillId="0" borderId="0" xfId="0" applyAlignment="1">
      <alignment vertical="top" wrapText="1"/>
    </xf>
    <xf numFmtId="0" fontId="10" fillId="33" borderId="13" xfId="0" applyFont="1" applyFill="1" applyBorder="1" applyAlignment="1">
      <alignment horizontal="center" vertical="justify" wrapText="1"/>
    </xf>
    <xf numFmtId="0" fontId="10" fillId="33" borderId="17" xfId="0" applyFont="1" applyFill="1" applyBorder="1" applyAlignment="1">
      <alignment horizontal="center" vertical="justify" wrapText="1"/>
    </xf>
    <xf numFmtId="0" fontId="0" fillId="0" borderId="18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0" fillId="33" borderId="18" xfId="0" applyFont="1" applyFill="1" applyBorder="1" applyAlignment="1">
      <alignment horizontal="center" vertical="justify" wrapText="1"/>
    </xf>
    <xf numFmtId="0" fontId="10" fillId="33" borderId="20" xfId="0" applyFont="1" applyFill="1" applyBorder="1" applyAlignment="1">
      <alignment horizontal="center" vertical="justify" wrapText="1"/>
    </xf>
    <xf numFmtId="0" fontId="10" fillId="33" borderId="21" xfId="0" applyFont="1" applyFill="1" applyBorder="1" applyAlignment="1">
      <alignment horizontal="center" vertical="justify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Розподіл оцінок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775"/>
          <c:y val="0.143"/>
          <c:w val="0.90925"/>
          <c:h val="0.861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Звіт!$C$4:$N$4</c:f>
              <c:strCache/>
            </c:strRef>
          </c:cat>
          <c:val>
            <c:numRef>
              <c:f>Звіт!$C$5:$N$5</c:f>
              <c:numCache/>
            </c:numRef>
          </c:val>
        </c:ser>
        <c:axId val="53992820"/>
        <c:axId val="16173333"/>
      </c:barChart>
      <c:catAx>
        <c:axId val="539928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173333"/>
        <c:crosses val="autoZero"/>
        <c:auto val="1"/>
        <c:lblOffset val="100"/>
        <c:tickLblSkip val="1"/>
        <c:noMultiLvlLbl val="0"/>
      </c:catAx>
      <c:valAx>
        <c:axId val="161733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Кількість учнів</a:t>
                </a:r>
              </a:p>
            </c:rich>
          </c:tx>
          <c:layout>
            <c:manualLayout>
              <c:xMode val="factor"/>
              <c:yMode val="factor"/>
              <c:x val="-0.001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992820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285750</xdr:colOff>
      <xdr:row>10</xdr:row>
      <xdr:rowOff>123825</xdr:rowOff>
    </xdr:from>
    <xdr:to>
      <xdr:col>19</xdr:col>
      <xdr:colOff>628650</xdr:colOff>
      <xdr:row>25</xdr:row>
      <xdr:rowOff>133350</xdr:rowOff>
    </xdr:to>
    <xdr:graphicFrame>
      <xdr:nvGraphicFramePr>
        <xdr:cNvPr id="1" name="Диаграмма 1"/>
        <xdr:cNvGraphicFramePr/>
      </xdr:nvGraphicFramePr>
      <xdr:xfrm>
        <a:off x="8953500" y="1743075"/>
        <a:ext cx="51435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T63"/>
  <sheetViews>
    <sheetView tabSelected="1" zoomScale="90" zoomScaleNormal="90" zoomScalePageLayoutView="0" workbookViewId="0" topLeftCell="A4">
      <selection activeCell="C12" sqref="C12"/>
    </sheetView>
  </sheetViews>
  <sheetFormatPr defaultColWidth="9.00390625" defaultRowHeight="12.75"/>
  <cols>
    <col min="1" max="1" width="2.875" style="0" customWidth="1"/>
    <col min="2" max="2" width="53.00390625" style="10" customWidth="1"/>
    <col min="3" max="3" width="14.625" style="0" customWidth="1"/>
    <col min="4" max="18" width="3.75390625" style="0" customWidth="1"/>
    <col min="19" max="19" width="4.125" style="0" customWidth="1"/>
    <col min="20" max="25" width="5.375" style="0" customWidth="1"/>
    <col min="26" max="29" width="8.25390625" style="0" customWidth="1"/>
    <col min="30" max="30" width="3.875" style="0" customWidth="1"/>
    <col min="31" max="31" width="11.125" style="0" hidden="1" customWidth="1"/>
    <col min="32" max="32" width="24.25390625" style="0" hidden="1" customWidth="1"/>
    <col min="33" max="33" width="9.125" style="0" hidden="1" customWidth="1"/>
    <col min="34" max="34" width="15.125" style="0" hidden="1" customWidth="1"/>
    <col min="35" max="35" width="12.375" style="0" hidden="1" customWidth="1"/>
    <col min="36" max="36" width="10.25390625" style="0" hidden="1" customWidth="1"/>
    <col min="37" max="37" width="11.75390625" style="0" hidden="1" customWidth="1"/>
    <col min="38" max="38" width="9.625" style="0" hidden="1" customWidth="1"/>
    <col min="39" max="39" width="16.25390625" style="0" hidden="1" customWidth="1"/>
    <col min="40" max="40" width="11.00390625" style="0" hidden="1" customWidth="1"/>
    <col min="41" max="48" width="9.125" style="0" hidden="1" customWidth="1"/>
  </cols>
  <sheetData>
    <row r="1" spans="2:44" ht="18">
      <c r="B1" s="24" t="s">
        <v>240</v>
      </c>
      <c r="AE1" s="11" t="s">
        <v>13</v>
      </c>
      <c r="AF1" s="11" t="s">
        <v>20</v>
      </c>
      <c r="AH1" t="s">
        <v>22</v>
      </c>
      <c r="AI1" t="s">
        <v>26</v>
      </c>
      <c r="AJ1" t="s">
        <v>27</v>
      </c>
      <c r="AK1" t="s">
        <v>33</v>
      </c>
      <c r="AL1" t="s">
        <v>37</v>
      </c>
      <c r="AM1" t="s">
        <v>42</v>
      </c>
      <c r="AN1" t="s">
        <v>50</v>
      </c>
      <c r="AR1" t="s">
        <v>117</v>
      </c>
    </row>
    <row r="2" spans="5:46" ht="14.25">
      <c r="E2" s="2"/>
      <c r="F2" s="2"/>
      <c r="AE2" t="s">
        <v>11</v>
      </c>
      <c r="AF2" t="s">
        <v>241</v>
      </c>
      <c r="AH2" t="s">
        <v>23</v>
      </c>
      <c r="AI2" t="s">
        <v>169</v>
      </c>
      <c r="AJ2" t="s">
        <v>28</v>
      </c>
      <c r="AK2" t="s">
        <v>34</v>
      </c>
      <c r="AL2" t="s">
        <v>38</v>
      </c>
      <c r="AM2" t="s">
        <v>43</v>
      </c>
      <c r="AN2" t="s">
        <v>4</v>
      </c>
      <c r="AR2" t="s">
        <v>148</v>
      </c>
      <c r="AT2" t="s">
        <v>118</v>
      </c>
    </row>
    <row r="3" spans="2:46" ht="15">
      <c r="B3" s="4" t="s">
        <v>7</v>
      </c>
      <c r="C3" s="16"/>
      <c r="E3" s="2"/>
      <c r="F3" s="2"/>
      <c r="AE3" t="s">
        <v>12</v>
      </c>
      <c r="AF3" t="s">
        <v>242</v>
      </c>
      <c r="AH3" t="s">
        <v>24</v>
      </c>
      <c r="AI3" t="s">
        <v>170</v>
      </c>
      <c r="AJ3" t="s">
        <v>29</v>
      </c>
      <c r="AK3" t="s">
        <v>35</v>
      </c>
      <c r="AL3" t="s">
        <v>40</v>
      </c>
      <c r="AM3" t="s">
        <v>44</v>
      </c>
      <c r="AN3" t="s">
        <v>51</v>
      </c>
      <c r="AR3" t="s">
        <v>149</v>
      </c>
      <c r="AT3" t="s">
        <v>119</v>
      </c>
    </row>
    <row r="4" spans="2:46" ht="14.25">
      <c r="B4" s="5" t="s">
        <v>10</v>
      </c>
      <c r="C4" s="17" t="s">
        <v>18</v>
      </c>
      <c r="E4" s="1"/>
      <c r="F4" s="2"/>
      <c r="AF4" t="s">
        <v>243</v>
      </c>
      <c r="AH4" t="s">
        <v>25</v>
      </c>
      <c r="AI4" t="s">
        <v>4</v>
      </c>
      <c r="AJ4" t="s">
        <v>30</v>
      </c>
      <c r="AK4" t="s">
        <v>36</v>
      </c>
      <c r="AL4" t="s">
        <v>41</v>
      </c>
      <c r="AM4" t="s">
        <v>45</v>
      </c>
      <c r="AN4" t="s">
        <v>52</v>
      </c>
      <c r="AR4" t="s">
        <v>150</v>
      </c>
      <c r="AT4" t="s">
        <v>120</v>
      </c>
    </row>
    <row r="5" spans="2:46" ht="52.5" customHeight="1">
      <c r="B5" s="5" t="s">
        <v>0</v>
      </c>
      <c r="C5" s="18" t="s">
        <v>260</v>
      </c>
      <c r="E5" s="1"/>
      <c r="F5" s="2"/>
      <c r="AF5" t="s">
        <v>244</v>
      </c>
      <c r="AH5" t="s">
        <v>245</v>
      </c>
      <c r="AK5" t="s">
        <v>153</v>
      </c>
      <c r="AL5" t="s">
        <v>39</v>
      </c>
      <c r="AN5" t="s">
        <v>53</v>
      </c>
      <c r="AR5" t="s">
        <v>151</v>
      </c>
      <c r="AT5" t="s">
        <v>121</v>
      </c>
    </row>
    <row r="6" spans="2:40" ht="14.25">
      <c r="B6" s="5" t="s">
        <v>2</v>
      </c>
      <c r="C6" s="19" t="s">
        <v>11</v>
      </c>
      <c r="E6" s="13"/>
      <c r="F6" s="14" t="s">
        <v>55</v>
      </c>
      <c r="AF6" t="s">
        <v>246</v>
      </c>
      <c r="AN6" t="s">
        <v>54</v>
      </c>
    </row>
    <row r="7" spans="2:32" ht="25.5">
      <c r="B7" s="5" t="s">
        <v>1</v>
      </c>
      <c r="C7" s="19" t="s">
        <v>23</v>
      </c>
      <c r="E7" s="12"/>
      <c r="F7" s="14" t="s">
        <v>31</v>
      </c>
      <c r="AF7" t="s">
        <v>247</v>
      </c>
    </row>
    <row r="8" spans="2:32" ht="14.25">
      <c r="B8" s="5" t="s">
        <v>5</v>
      </c>
      <c r="C8" s="19" t="s">
        <v>170</v>
      </c>
      <c r="E8" s="15"/>
      <c r="F8" s="14" t="s">
        <v>32</v>
      </c>
      <c r="AF8" t="s">
        <v>248</v>
      </c>
    </row>
    <row r="9" spans="2:32" ht="15">
      <c r="B9" s="4" t="s">
        <v>6</v>
      </c>
      <c r="C9" s="20"/>
      <c r="E9" s="34"/>
      <c r="F9" s="35" t="s">
        <v>155</v>
      </c>
      <c r="AF9" t="s">
        <v>249</v>
      </c>
    </row>
    <row r="10" spans="2:32" ht="14.25">
      <c r="B10" s="7" t="s">
        <v>56</v>
      </c>
      <c r="C10" s="18" t="s">
        <v>261</v>
      </c>
      <c r="E10" s="3"/>
      <c r="F10" s="2"/>
      <c r="AF10" t="s">
        <v>250</v>
      </c>
    </row>
    <row r="11" spans="2:32" ht="14.25">
      <c r="B11" s="7" t="s">
        <v>3</v>
      </c>
      <c r="C11" s="21">
        <v>28</v>
      </c>
      <c r="E11" s="3"/>
      <c r="F11" s="2"/>
      <c r="AF11" t="s">
        <v>251</v>
      </c>
    </row>
    <row r="12" spans="2:32" ht="15">
      <c r="B12" s="38" t="s">
        <v>154</v>
      </c>
      <c r="C12" s="21">
        <v>24</v>
      </c>
      <c r="E12" s="3"/>
      <c r="F12" s="2"/>
      <c r="AF12" t="s">
        <v>252</v>
      </c>
    </row>
    <row r="13" spans="2:32" ht="27.75" customHeight="1">
      <c r="B13" s="8" t="s">
        <v>8</v>
      </c>
      <c r="C13" s="18" t="s">
        <v>262</v>
      </c>
      <c r="E13" s="3"/>
      <c r="F13" s="2"/>
      <c r="AF13" t="s">
        <v>253</v>
      </c>
    </row>
    <row r="14" spans="2:32" ht="14.25">
      <c r="B14" s="8" t="s">
        <v>9</v>
      </c>
      <c r="C14" s="22" t="s">
        <v>28</v>
      </c>
      <c r="E14" s="3"/>
      <c r="F14" s="2"/>
      <c r="AF14" t="s">
        <v>254</v>
      </c>
    </row>
    <row r="15" spans="2:32" ht="25.5">
      <c r="B15" s="4" t="s">
        <v>152</v>
      </c>
      <c r="C15" s="25" t="s">
        <v>204</v>
      </c>
      <c r="AF15" t="s">
        <v>255</v>
      </c>
    </row>
    <row r="16" spans="2:32" ht="23.25" customHeight="1">
      <c r="B16" s="10" t="s">
        <v>46</v>
      </c>
      <c r="C16" s="17" t="s">
        <v>36</v>
      </c>
      <c r="AF16" t="s">
        <v>58</v>
      </c>
    </row>
    <row r="17" spans="2:32" ht="14.25">
      <c r="B17" s="10" t="s">
        <v>47</v>
      </c>
      <c r="C17" s="17" t="s">
        <v>39</v>
      </c>
      <c r="AF17" t="s">
        <v>59</v>
      </c>
    </row>
    <row r="18" spans="2:32" ht="14.25">
      <c r="B18" s="10" t="s">
        <v>48</v>
      </c>
      <c r="C18" s="17" t="s">
        <v>43</v>
      </c>
      <c r="AF18" t="s">
        <v>14</v>
      </c>
    </row>
    <row r="19" spans="2:32" ht="14.25">
      <c r="B19" s="10" t="s">
        <v>49</v>
      </c>
      <c r="C19" s="23">
        <v>17</v>
      </c>
      <c r="AF19" t="s">
        <v>15</v>
      </c>
    </row>
    <row r="20" spans="2:32" ht="15" customHeight="1">
      <c r="B20" s="10" t="s">
        <v>57</v>
      </c>
      <c r="C20" s="17" t="s">
        <v>51</v>
      </c>
      <c r="D20" s="72" t="s">
        <v>160</v>
      </c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F20" t="s">
        <v>16</v>
      </c>
    </row>
    <row r="21" spans="2:32" ht="15" customHeight="1">
      <c r="B21" s="8"/>
      <c r="C21" s="3"/>
      <c r="D21" s="65" t="s">
        <v>161</v>
      </c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71" t="s">
        <v>220</v>
      </c>
      <c r="U21" s="66"/>
      <c r="V21" s="66"/>
      <c r="W21" s="66"/>
      <c r="X21" s="66"/>
      <c r="Y21" s="66"/>
      <c r="Z21" s="66"/>
      <c r="AA21" s="66"/>
      <c r="AB21" s="66"/>
      <c r="AC21" s="66"/>
      <c r="AF21" t="s">
        <v>17</v>
      </c>
    </row>
    <row r="22" spans="2:32" ht="30" customHeight="1">
      <c r="B22" s="5"/>
      <c r="C22" s="5"/>
      <c r="D22" s="39" t="s">
        <v>187</v>
      </c>
      <c r="E22" s="39" t="s">
        <v>187</v>
      </c>
      <c r="F22" s="39" t="s">
        <v>187</v>
      </c>
      <c r="G22" s="39" t="s">
        <v>187</v>
      </c>
      <c r="H22" s="39" t="s">
        <v>187</v>
      </c>
      <c r="I22" s="39" t="s">
        <v>187</v>
      </c>
      <c r="J22" s="39" t="s">
        <v>187</v>
      </c>
      <c r="K22" s="39" t="s">
        <v>187</v>
      </c>
      <c r="L22" s="39" t="s">
        <v>187</v>
      </c>
      <c r="M22" s="39" t="s">
        <v>187</v>
      </c>
      <c r="N22" s="39" t="s">
        <v>187</v>
      </c>
      <c r="O22" s="39" t="s">
        <v>187</v>
      </c>
      <c r="P22" s="39" t="s">
        <v>188</v>
      </c>
      <c r="Q22" s="39" t="s">
        <v>188</v>
      </c>
      <c r="R22" s="39" t="s">
        <v>188</v>
      </c>
      <c r="S22" s="50" t="s">
        <v>206</v>
      </c>
      <c r="T22" s="67" t="s">
        <v>213</v>
      </c>
      <c r="U22" s="68"/>
      <c r="V22" s="68"/>
      <c r="W22" s="68"/>
      <c r="X22" s="68"/>
      <c r="Y22" s="69"/>
      <c r="Z22" s="68" t="s">
        <v>219</v>
      </c>
      <c r="AA22" s="68"/>
      <c r="AB22" s="68"/>
      <c r="AC22" s="70"/>
      <c r="AD22" s="48"/>
      <c r="AF22" t="s">
        <v>18</v>
      </c>
    </row>
    <row r="23" spans="2:32" ht="141" customHeight="1">
      <c r="B23" s="9" t="s">
        <v>116</v>
      </c>
      <c r="C23" s="26" t="s">
        <v>205</v>
      </c>
      <c r="D23" s="40" t="s">
        <v>171</v>
      </c>
      <c r="E23" s="40" t="s">
        <v>172</v>
      </c>
      <c r="F23" s="40" t="s">
        <v>173</v>
      </c>
      <c r="G23" s="40" t="s">
        <v>174</v>
      </c>
      <c r="H23" s="40" t="s">
        <v>175</v>
      </c>
      <c r="I23" s="40" t="s">
        <v>176</v>
      </c>
      <c r="J23" s="40" t="s">
        <v>177</v>
      </c>
      <c r="K23" s="40" t="s">
        <v>178</v>
      </c>
      <c r="L23" s="40" t="s">
        <v>179</v>
      </c>
      <c r="M23" s="40" t="s">
        <v>180</v>
      </c>
      <c r="N23" s="40" t="s">
        <v>181</v>
      </c>
      <c r="O23" s="40" t="s">
        <v>182</v>
      </c>
      <c r="P23" s="40" t="s">
        <v>183</v>
      </c>
      <c r="Q23" s="40" t="s">
        <v>184</v>
      </c>
      <c r="R23" s="40" t="s">
        <v>185</v>
      </c>
      <c r="S23" s="51" t="s">
        <v>186</v>
      </c>
      <c r="T23" s="56" t="s">
        <v>207</v>
      </c>
      <c r="U23" s="57" t="s">
        <v>208</v>
      </c>
      <c r="V23" s="57" t="s">
        <v>209</v>
      </c>
      <c r="W23" s="57" t="s">
        <v>210</v>
      </c>
      <c r="X23" s="57" t="s">
        <v>211</v>
      </c>
      <c r="Y23" s="58" t="s">
        <v>212</v>
      </c>
      <c r="Z23" s="59" t="s">
        <v>214</v>
      </c>
      <c r="AA23" s="57" t="s">
        <v>215</v>
      </c>
      <c r="AB23" s="57" t="s">
        <v>216</v>
      </c>
      <c r="AC23" s="57" t="s">
        <v>218</v>
      </c>
      <c r="AD23" s="49" t="s">
        <v>203</v>
      </c>
      <c r="AF23" t="s">
        <v>67</v>
      </c>
    </row>
    <row r="24" spans="2:32" ht="14.25">
      <c r="B24" s="6" t="s">
        <v>76</v>
      </c>
      <c r="C24" s="41">
        <f>CEILING(SUM(D24:S24)/4,1)</f>
        <v>8</v>
      </c>
      <c r="D24" s="27">
        <v>1</v>
      </c>
      <c r="E24" s="27">
        <v>1</v>
      </c>
      <c r="F24" s="27">
        <v>1</v>
      </c>
      <c r="G24" s="27">
        <v>1</v>
      </c>
      <c r="H24" s="27">
        <v>1</v>
      </c>
      <c r="I24" s="27">
        <v>0</v>
      </c>
      <c r="J24" s="27">
        <v>1</v>
      </c>
      <c r="K24" s="27">
        <v>0</v>
      </c>
      <c r="L24" s="27">
        <v>1</v>
      </c>
      <c r="M24" s="27">
        <v>1</v>
      </c>
      <c r="N24" s="27">
        <v>1</v>
      </c>
      <c r="O24" s="27">
        <v>1</v>
      </c>
      <c r="P24" s="46">
        <v>2</v>
      </c>
      <c r="Q24" s="46">
        <v>4</v>
      </c>
      <c r="R24" s="46">
        <v>0</v>
      </c>
      <c r="S24" s="52">
        <v>16</v>
      </c>
      <c r="T24" s="54">
        <v>1</v>
      </c>
      <c r="U24" s="27">
        <v>1</v>
      </c>
      <c r="V24" s="27">
        <v>1</v>
      </c>
      <c r="W24" s="27">
        <v>0</v>
      </c>
      <c r="X24" s="27">
        <v>1</v>
      </c>
      <c r="Y24" s="55">
        <v>1</v>
      </c>
      <c r="Z24" s="53">
        <v>0</v>
      </c>
      <c r="AA24" s="27">
        <v>1</v>
      </c>
      <c r="AB24" s="27">
        <v>1</v>
      </c>
      <c r="AC24" s="27">
        <v>1</v>
      </c>
      <c r="AD24" s="36">
        <f>SUM(D24:S24)</f>
        <v>32</v>
      </c>
      <c r="AF24" t="s">
        <v>19</v>
      </c>
    </row>
    <row r="25" spans="2:32" ht="14.25">
      <c r="B25" s="6" t="s">
        <v>77</v>
      </c>
      <c r="C25" s="41">
        <f aca="true" t="shared" si="0" ref="C25:C63">CEILING(SUM(D25:S25)/4,1)</f>
        <v>9</v>
      </c>
      <c r="D25" s="27">
        <v>1</v>
      </c>
      <c r="E25" s="27">
        <v>1</v>
      </c>
      <c r="F25" s="27">
        <v>1</v>
      </c>
      <c r="G25" s="27">
        <v>1</v>
      </c>
      <c r="H25" s="27">
        <v>1</v>
      </c>
      <c r="I25" s="27">
        <v>0</v>
      </c>
      <c r="J25" s="27">
        <v>0</v>
      </c>
      <c r="K25" s="27">
        <v>0</v>
      </c>
      <c r="L25" s="27">
        <v>1</v>
      </c>
      <c r="M25" s="27">
        <v>1</v>
      </c>
      <c r="N25" s="27">
        <v>1</v>
      </c>
      <c r="O25" s="27">
        <v>1</v>
      </c>
      <c r="P25" s="46">
        <v>4</v>
      </c>
      <c r="Q25" s="46">
        <v>3</v>
      </c>
      <c r="R25" s="46">
        <v>1</v>
      </c>
      <c r="S25" s="52">
        <v>18</v>
      </c>
      <c r="T25" s="54">
        <v>1</v>
      </c>
      <c r="U25" s="27">
        <v>1</v>
      </c>
      <c r="V25" s="27">
        <v>1</v>
      </c>
      <c r="W25" s="27">
        <v>0</v>
      </c>
      <c r="X25" s="27">
        <v>1</v>
      </c>
      <c r="Y25" s="55">
        <v>1</v>
      </c>
      <c r="Z25" s="53">
        <v>1</v>
      </c>
      <c r="AA25" s="27">
        <v>0</v>
      </c>
      <c r="AB25" s="27">
        <v>1</v>
      </c>
      <c r="AC25" s="27">
        <v>1</v>
      </c>
      <c r="AD25" s="36">
        <f aca="true" t="shared" si="1" ref="AD25:AD63">SUM(D25:S25)</f>
        <v>35</v>
      </c>
      <c r="AF25" t="s">
        <v>64</v>
      </c>
    </row>
    <row r="26" spans="2:32" ht="14.25">
      <c r="B26" s="6" t="s">
        <v>78</v>
      </c>
      <c r="C26" s="41">
        <f t="shared" si="0"/>
        <v>4</v>
      </c>
      <c r="D26" s="27">
        <v>0</v>
      </c>
      <c r="E26" s="27">
        <v>0</v>
      </c>
      <c r="F26" s="27">
        <v>0</v>
      </c>
      <c r="G26" s="27">
        <v>1</v>
      </c>
      <c r="H26" s="27">
        <v>0</v>
      </c>
      <c r="I26" s="27">
        <v>0</v>
      </c>
      <c r="J26" s="27">
        <v>1</v>
      </c>
      <c r="K26" s="27">
        <v>0</v>
      </c>
      <c r="L26" s="27">
        <v>0</v>
      </c>
      <c r="M26" s="27">
        <v>1</v>
      </c>
      <c r="N26" s="27">
        <v>0</v>
      </c>
      <c r="O26" s="27">
        <v>0</v>
      </c>
      <c r="P26" s="46">
        <v>2</v>
      </c>
      <c r="Q26" s="46">
        <v>2</v>
      </c>
      <c r="R26" s="46">
        <v>3</v>
      </c>
      <c r="S26" s="52">
        <v>5</v>
      </c>
      <c r="T26" s="54">
        <v>0</v>
      </c>
      <c r="U26" s="27">
        <v>1</v>
      </c>
      <c r="V26" s="27">
        <v>0</v>
      </c>
      <c r="W26" s="27">
        <v>0</v>
      </c>
      <c r="X26" s="27">
        <v>1</v>
      </c>
      <c r="Y26" s="55">
        <v>1</v>
      </c>
      <c r="Z26" s="53">
        <v>0</v>
      </c>
      <c r="AA26" s="27">
        <v>0</v>
      </c>
      <c r="AB26" s="27">
        <v>0</v>
      </c>
      <c r="AC26" s="27">
        <v>1</v>
      </c>
      <c r="AD26" s="36">
        <f t="shared" si="1"/>
        <v>15</v>
      </c>
      <c r="AF26" t="s">
        <v>70</v>
      </c>
    </row>
    <row r="27" spans="2:32" ht="14.25">
      <c r="B27" s="6" t="s">
        <v>79</v>
      </c>
      <c r="C27" s="41">
        <f t="shared" si="0"/>
        <v>6</v>
      </c>
      <c r="D27" s="27">
        <v>1</v>
      </c>
      <c r="E27" s="27">
        <v>0</v>
      </c>
      <c r="F27" s="27">
        <v>0</v>
      </c>
      <c r="G27" s="27">
        <v>0</v>
      </c>
      <c r="H27" s="27">
        <v>1</v>
      </c>
      <c r="I27" s="27">
        <v>1</v>
      </c>
      <c r="J27" s="27">
        <v>0</v>
      </c>
      <c r="K27" s="27">
        <v>0</v>
      </c>
      <c r="L27" s="27">
        <v>0</v>
      </c>
      <c r="M27" s="27">
        <v>0</v>
      </c>
      <c r="N27" s="27">
        <v>1</v>
      </c>
      <c r="O27" s="27">
        <v>1</v>
      </c>
      <c r="P27" s="46">
        <v>4</v>
      </c>
      <c r="Q27" s="46">
        <v>2</v>
      </c>
      <c r="R27" s="46">
        <v>2</v>
      </c>
      <c r="S27" s="52">
        <v>9</v>
      </c>
      <c r="T27" s="54">
        <v>1</v>
      </c>
      <c r="U27" s="27">
        <v>1</v>
      </c>
      <c r="V27" s="27">
        <v>0</v>
      </c>
      <c r="W27" s="27">
        <v>1</v>
      </c>
      <c r="X27" s="27">
        <v>1</v>
      </c>
      <c r="Y27" s="55">
        <v>0</v>
      </c>
      <c r="Z27" s="53">
        <v>0</v>
      </c>
      <c r="AA27" s="27">
        <v>0</v>
      </c>
      <c r="AB27" s="27">
        <v>1</v>
      </c>
      <c r="AC27" s="27">
        <v>1</v>
      </c>
      <c r="AD27" s="36">
        <f t="shared" si="1"/>
        <v>22</v>
      </c>
      <c r="AF27" t="s">
        <v>66</v>
      </c>
    </row>
    <row r="28" spans="2:32" ht="14.25">
      <c r="B28" s="6" t="s">
        <v>80</v>
      </c>
      <c r="C28" s="41">
        <f t="shared" si="0"/>
        <v>12</v>
      </c>
      <c r="D28" s="27">
        <v>1</v>
      </c>
      <c r="E28" s="27">
        <v>1</v>
      </c>
      <c r="F28" s="27">
        <v>1</v>
      </c>
      <c r="G28" s="27">
        <v>1</v>
      </c>
      <c r="H28" s="27">
        <v>1</v>
      </c>
      <c r="I28" s="27">
        <v>1</v>
      </c>
      <c r="J28" s="27">
        <v>1</v>
      </c>
      <c r="K28" s="27">
        <v>1</v>
      </c>
      <c r="L28" s="27">
        <v>1</v>
      </c>
      <c r="M28" s="27">
        <v>1</v>
      </c>
      <c r="N28" s="27">
        <v>1</v>
      </c>
      <c r="O28" s="27">
        <v>1</v>
      </c>
      <c r="P28" s="46">
        <v>4</v>
      </c>
      <c r="Q28" s="46">
        <v>4</v>
      </c>
      <c r="R28" s="46">
        <v>4</v>
      </c>
      <c r="S28" s="52">
        <v>21</v>
      </c>
      <c r="T28" s="54">
        <v>1</v>
      </c>
      <c r="U28" s="27">
        <v>1</v>
      </c>
      <c r="V28" s="27">
        <v>1</v>
      </c>
      <c r="W28" s="27">
        <v>1</v>
      </c>
      <c r="X28" s="27">
        <v>1</v>
      </c>
      <c r="Y28" s="55">
        <v>1</v>
      </c>
      <c r="Z28" s="53">
        <v>1</v>
      </c>
      <c r="AA28" s="27">
        <v>1</v>
      </c>
      <c r="AB28" s="27">
        <v>1</v>
      </c>
      <c r="AC28" s="27">
        <v>1</v>
      </c>
      <c r="AD28" s="36">
        <f t="shared" si="1"/>
        <v>45</v>
      </c>
      <c r="AF28" t="s">
        <v>72</v>
      </c>
    </row>
    <row r="29" spans="2:32" ht="14.25">
      <c r="B29" s="6" t="s">
        <v>81</v>
      </c>
      <c r="C29" s="41">
        <f t="shared" si="0"/>
        <v>2</v>
      </c>
      <c r="D29" s="27">
        <v>0</v>
      </c>
      <c r="E29" s="27">
        <v>1</v>
      </c>
      <c r="F29" s="27">
        <v>0</v>
      </c>
      <c r="G29" s="27">
        <v>0</v>
      </c>
      <c r="H29" s="27">
        <v>0</v>
      </c>
      <c r="I29" s="27">
        <v>0</v>
      </c>
      <c r="J29" s="27">
        <v>0</v>
      </c>
      <c r="K29" s="27">
        <v>0</v>
      </c>
      <c r="L29" s="27">
        <v>0</v>
      </c>
      <c r="M29" s="27">
        <v>1</v>
      </c>
      <c r="N29" s="27">
        <v>0</v>
      </c>
      <c r="O29" s="27">
        <v>0</v>
      </c>
      <c r="P29" s="46">
        <v>1</v>
      </c>
      <c r="Q29" s="46">
        <v>0</v>
      </c>
      <c r="R29" s="46">
        <v>0</v>
      </c>
      <c r="S29" s="52">
        <v>2</v>
      </c>
      <c r="T29" s="54">
        <v>0</v>
      </c>
      <c r="U29" s="27">
        <v>1</v>
      </c>
      <c r="V29" s="27">
        <v>0</v>
      </c>
      <c r="W29" s="27">
        <v>1</v>
      </c>
      <c r="X29" s="27">
        <v>0</v>
      </c>
      <c r="Y29" s="55">
        <v>0</v>
      </c>
      <c r="Z29" s="53">
        <v>0</v>
      </c>
      <c r="AA29" s="27">
        <v>0</v>
      </c>
      <c r="AB29" s="27">
        <v>0</v>
      </c>
      <c r="AC29" s="27">
        <v>1</v>
      </c>
      <c r="AD29" s="36">
        <f t="shared" si="1"/>
        <v>5</v>
      </c>
      <c r="AF29" t="s">
        <v>73</v>
      </c>
    </row>
    <row r="30" spans="2:32" ht="14.25">
      <c r="B30" s="6" t="s">
        <v>82</v>
      </c>
      <c r="C30" s="41">
        <f t="shared" si="0"/>
        <v>8</v>
      </c>
      <c r="D30" s="27">
        <v>1</v>
      </c>
      <c r="E30" s="27">
        <v>1</v>
      </c>
      <c r="F30" s="27">
        <v>0</v>
      </c>
      <c r="G30" s="27">
        <v>1</v>
      </c>
      <c r="H30" s="27">
        <v>1</v>
      </c>
      <c r="I30" s="27">
        <v>0</v>
      </c>
      <c r="J30" s="27">
        <v>0</v>
      </c>
      <c r="K30" s="27">
        <v>0</v>
      </c>
      <c r="L30" s="27">
        <v>0</v>
      </c>
      <c r="M30" s="27">
        <v>1</v>
      </c>
      <c r="N30" s="27">
        <v>1</v>
      </c>
      <c r="O30" s="27">
        <v>1</v>
      </c>
      <c r="P30" s="46">
        <v>4</v>
      </c>
      <c r="Q30" s="46">
        <v>4</v>
      </c>
      <c r="R30" s="46">
        <v>4</v>
      </c>
      <c r="S30" s="52">
        <v>11</v>
      </c>
      <c r="T30" s="54">
        <v>1</v>
      </c>
      <c r="U30" s="27">
        <v>1</v>
      </c>
      <c r="V30" s="27">
        <v>1</v>
      </c>
      <c r="W30" s="27">
        <v>1</v>
      </c>
      <c r="X30" s="27">
        <v>1</v>
      </c>
      <c r="Y30" s="55">
        <v>1</v>
      </c>
      <c r="Z30" s="53">
        <v>0</v>
      </c>
      <c r="AA30" s="27">
        <v>0</v>
      </c>
      <c r="AB30" s="27">
        <v>1</v>
      </c>
      <c r="AC30" s="27">
        <v>1</v>
      </c>
      <c r="AD30" s="36">
        <f t="shared" si="1"/>
        <v>30</v>
      </c>
      <c r="AF30" t="s">
        <v>63</v>
      </c>
    </row>
    <row r="31" spans="2:32" ht="14.25">
      <c r="B31" s="6" t="s">
        <v>83</v>
      </c>
      <c r="C31" s="41">
        <f t="shared" si="0"/>
        <v>3</v>
      </c>
      <c r="D31" s="27">
        <v>1</v>
      </c>
      <c r="E31" s="27">
        <v>1</v>
      </c>
      <c r="F31" s="27">
        <v>0</v>
      </c>
      <c r="G31" s="27">
        <v>0</v>
      </c>
      <c r="H31" s="27">
        <v>1</v>
      </c>
      <c r="I31" s="27">
        <v>0</v>
      </c>
      <c r="J31" s="27">
        <v>1</v>
      </c>
      <c r="K31" s="27">
        <v>0</v>
      </c>
      <c r="L31" s="27">
        <v>0</v>
      </c>
      <c r="M31" s="27">
        <v>1</v>
      </c>
      <c r="N31" s="27">
        <v>0</v>
      </c>
      <c r="O31" s="27">
        <v>0</v>
      </c>
      <c r="P31" s="46">
        <v>0</v>
      </c>
      <c r="Q31" s="46">
        <v>0</v>
      </c>
      <c r="R31" s="46">
        <v>1</v>
      </c>
      <c r="S31" s="52">
        <v>5</v>
      </c>
      <c r="T31" s="54">
        <v>1</v>
      </c>
      <c r="U31" s="27">
        <v>1</v>
      </c>
      <c r="V31" s="27">
        <v>0</v>
      </c>
      <c r="W31" s="27">
        <v>0</v>
      </c>
      <c r="X31" s="27">
        <v>1</v>
      </c>
      <c r="Y31" s="55">
        <v>0</v>
      </c>
      <c r="Z31" s="53">
        <v>0</v>
      </c>
      <c r="AA31" s="27">
        <v>0</v>
      </c>
      <c r="AB31" s="27">
        <v>0</v>
      </c>
      <c r="AC31" s="27">
        <v>1</v>
      </c>
      <c r="AD31" s="36">
        <f t="shared" si="1"/>
        <v>11</v>
      </c>
      <c r="AF31" t="s">
        <v>60</v>
      </c>
    </row>
    <row r="32" spans="2:32" ht="14.25">
      <c r="B32" s="6" t="s">
        <v>84</v>
      </c>
      <c r="C32" s="41">
        <f t="shared" si="0"/>
        <v>4</v>
      </c>
      <c r="D32" s="27">
        <v>1</v>
      </c>
      <c r="E32" s="27">
        <v>1</v>
      </c>
      <c r="F32" s="27">
        <v>0</v>
      </c>
      <c r="G32" s="27">
        <v>0</v>
      </c>
      <c r="H32" s="27">
        <v>1</v>
      </c>
      <c r="I32" s="27">
        <v>1</v>
      </c>
      <c r="J32" s="27">
        <v>1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46">
        <v>1</v>
      </c>
      <c r="Q32" s="46">
        <v>2</v>
      </c>
      <c r="R32" s="46">
        <v>2</v>
      </c>
      <c r="S32" s="52">
        <v>6</v>
      </c>
      <c r="T32" s="54">
        <v>0</v>
      </c>
      <c r="U32" s="27">
        <v>1</v>
      </c>
      <c r="V32" s="27">
        <v>0</v>
      </c>
      <c r="W32" s="27">
        <v>1</v>
      </c>
      <c r="X32" s="27">
        <v>1</v>
      </c>
      <c r="Y32" s="55">
        <v>1</v>
      </c>
      <c r="Z32" s="53">
        <v>0</v>
      </c>
      <c r="AA32" s="27">
        <v>0</v>
      </c>
      <c r="AB32" s="27">
        <v>1</v>
      </c>
      <c r="AC32" s="27">
        <v>1</v>
      </c>
      <c r="AD32" s="36">
        <f t="shared" si="1"/>
        <v>16</v>
      </c>
      <c r="AF32" t="s">
        <v>61</v>
      </c>
    </row>
    <row r="33" spans="2:32" ht="14.25">
      <c r="B33" s="6" t="s">
        <v>85</v>
      </c>
      <c r="C33" s="41">
        <f t="shared" si="0"/>
        <v>10</v>
      </c>
      <c r="D33" s="27">
        <v>1</v>
      </c>
      <c r="E33" s="27">
        <v>1</v>
      </c>
      <c r="F33" s="27">
        <v>0</v>
      </c>
      <c r="G33" s="27">
        <v>1</v>
      </c>
      <c r="H33" s="27">
        <v>1</v>
      </c>
      <c r="I33" s="27">
        <v>1</v>
      </c>
      <c r="J33" s="27">
        <v>0</v>
      </c>
      <c r="K33" s="27">
        <v>1</v>
      </c>
      <c r="L33" s="27">
        <v>1</v>
      </c>
      <c r="M33" s="27">
        <v>1</v>
      </c>
      <c r="N33" s="27">
        <v>1</v>
      </c>
      <c r="O33" s="27">
        <v>1</v>
      </c>
      <c r="P33" s="46">
        <v>3</v>
      </c>
      <c r="Q33" s="46">
        <v>4</v>
      </c>
      <c r="R33" s="46">
        <v>4</v>
      </c>
      <c r="S33" s="52">
        <v>16</v>
      </c>
      <c r="T33" s="54">
        <v>1</v>
      </c>
      <c r="U33" s="27">
        <v>1</v>
      </c>
      <c r="V33" s="27">
        <v>1</v>
      </c>
      <c r="W33" s="27">
        <v>1</v>
      </c>
      <c r="X33" s="27">
        <v>1</v>
      </c>
      <c r="Y33" s="55">
        <v>1</v>
      </c>
      <c r="Z33" s="53">
        <v>0</v>
      </c>
      <c r="AA33" s="27">
        <v>0</v>
      </c>
      <c r="AB33" s="27">
        <v>1</v>
      </c>
      <c r="AC33" s="27">
        <v>1</v>
      </c>
      <c r="AD33" s="36">
        <f t="shared" si="1"/>
        <v>37</v>
      </c>
      <c r="AF33" t="s">
        <v>62</v>
      </c>
    </row>
    <row r="34" spans="2:32" ht="14.25">
      <c r="B34" s="6" t="s">
        <v>86</v>
      </c>
      <c r="C34" s="41">
        <f t="shared" si="0"/>
        <v>3</v>
      </c>
      <c r="D34" s="27">
        <v>0</v>
      </c>
      <c r="E34" s="27">
        <v>1</v>
      </c>
      <c r="F34" s="27">
        <v>0</v>
      </c>
      <c r="G34" s="27">
        <v>0</v>
      </c>
      <c r="H34" s="27">
        <v>0</v>
      </c>
      <c r="I34" s="27">
        <v>1</v>
      </c>
      <c r="J34" s="27">
        <v>0</v>
      </c>
      <c r="K34" s="27">
        <v>1</v>
      </c>
      <c r="L34" s="27">
        <v>0</v>
      </c>
      <c r="M34" s="27">
        <v>1</v>
      </c>
      <c r="N34" s="27">
        <v>0</v>
      </c>
      <c r="O34" s="27">
        <v>0</v>
      </c>
      <c r="P34" s="46">
        <v>2</v>
      </c>
      <c r="Q34" s="46">
        <v>0</v>
      </c>
      <c r="R34" s="46">
        <v>0</v>
      </c>
      <c r="S34" s="52">
        <v>5</v>
      </c>
      <c r="T34" s="54">
        <v>1</v>
      </c>
      <c r="U34" s="27">
        <v>1</v>
      </c>
      <c r="V34" s="27">
        <v>0</v>
      </c>
      <c r="W34" s="27">
        <v>0</v>
      </c>
      <c r="X34" s="27">
        <v>1</v>
      </c>
      <c r="Y34" s="55">
        <v>0</v>
      </c>
      <c r="Z34" s="53">
        <v>0</v>
      </c>
      <c r="AA34" s="27">
        <v>0</v>
      </c>
      <c r="AB34" s="27">
        <v>1</v>
      </c>
      <c r="AC34" s="27">
        <v>1</v>
      </c>
      <c r="AD34" s="36">
        <f t="shared" si="1"/>
        <v>11</v>
      </c>
      <c r="AF34" t="s">
        <v>65</v>
      </c>
    </row>
    <row r="35" spans="2:32" ht="14.25">
      <c r="B35" s="6" t="s">
        <v>87</v>
      </c>
      <c r="C35" s="41">
        <f t="shared" si="0"/>
        <v>10</v>
      </c>
      <c r="D35" s="27">
        <v>1</v>
      </c>
      <c r="E35" s="27">
        <v>1</v>
      </c>
      <c r="F35" s="27">
        <v>1</v>
      </c>
      <c r="G35" s="27">
        <v>1</v>
      </c>
      <c r="H35" s="27">
        <v>1</v>
      </c>
      <c r="I35" s="27">
        <v>1</v>
      </c>
      <c r="J35" s="27">
        <v>1</v>
      </c>
      <c r="K35" s="27">
        <v>0</v>
      </c>
      <c r="L35" s="27">
        <v>1</v>
      </c>
      <c r="M35" s="27">
        <v>0</v>
      </c>
      <c r="N35" s="27">
        <v>1</v>
      </c>
      <c r="O35" s="27">
        <v>1</v>
      </c>
      <c r="P35" s="46">
        <v>4</v>
      </c>
      <c r="Q35" s="46">
        <v>4</v>
      </c>
      <c r="R35" s="46">
        <v>4</v>
      </c>
      <c r="S35" s="52">
        <v>18</v>
      </c>
      <c r="T35" s="54">
        <v>1</v>
      </c>
      <c r="U35" s="27">
        <v>1</v>
      </c>
      <c r="V35" s="27">
        <v>1</v>
      </c>
      <c r="W35" s="27">
        <v>1</v>
      </c>
      <c r="X35" s="27">
        <v>1</v>
      </c>
      <c r="Y35" s="55">
        <v>1</v>
      </c>
      <c r="Z35" s="53">
        <v>1</v>
      </c>
      <c r="AA35" s="27">
        <v>0</v>
      </c>
      <c r="AB35" s="27">
        <v>1</v>
      </c>
      <c r="AC35" s="27">
        <v>1</v>
      </c>
      <c r="AD35" s="36">
        <f t="shared" si="1"/>
        <v>40</v>
      </c>
      <c r="AF35" t="s">
        <v>256</v>
      </c>
    </row>
    <row r="36" spans="2:32" ht="14.25">
      <c r="B36" s="6" t="s">
        <v>88</v>
      </c>
      <c r="C36" s="41">
        <f t="shared" si="0"/>
        <v>4</v>
      </c>
      <c r="D36" s="27">
        <v>1</v>
      </c>
      <c r="E36" s="27">
        <v>0</v>
      </c>
      <c r="F36" s="27">
        <v>0</v>
      </c>
      <c r="G36" s="27">
        <v>0</v>
      </c>
      <c r="H36" s="27">
        <v>1</v>
      </c>
      <c r="I36" s="27">
        <v>0</v>
      </c>
      <c r="J36" s="27">
        <v>0</v>
      </c>
      <c r="K36" s="27">
        <v>0</v>
      </c>
      <c r="L36" s="27">
        <v>0</v>
      </c>
      <c r="M36" s="27">
        <v>1</v>
      </c>
      <c r="N36" s="27">
        <v>0</v>
      </c>
      <c r="O36" s="27">
        <v>0</v>
      </c>
      <c r="P36" s="46">
        <v>4</v>
      </c>
      <c r="Q36" s="46">
        <v>0</v>
      </c>
      <c r="R36" s="46">
        <v>1</v>
      </c>
      <c r="S36" s="52">
        <v>5</v>
      </c>
      <c r="T36" s="54">
        <v>1</v>
      </c>
      <c r="U36" s="27">
        <v>1</v>
      </c>
      <c r="V36" s="27">
        <v>0</v>
      </c>
      <c r="W36" s="27">
        <v>0</v>
      </c>
      <c r="X36" s="27">
        <v>1</v>
      </c>
      <c r="Y36" s="55">
        <v>0</v>
      </c>
      <c r="Z36" s="53">
        <v>0</v>
      </c>
      <c r="AA36" s="27">
        <v>0</v>
      </c>
      <c r="AB36" s="27">
        <v>1</v>
      </c>
      <c r="AC36" s="27">
        <v>1</v>
      </c>
      <c r="AD36" s="36">
        <f t="shared" si="1"/>
        <v>13</v>
      </c>
      <c r="AF36" t="s">
        <v>257</v>
      </c>
    </row>
    <row r="37" spans="2:32" ht="14.25">
      <c r="B37" s="6" t="s">
        <v>89</v>
      </c>
      <c r="C37" s="41">
        <f t="shared" si="0"/>
        <v>6</v>
      </c>
      <c r="D37" s="27">
        <v>1</v>
      </c>
      <c r="E37" s="27">
        <v>0</v>
      </c>
      <c r="F37" s="27">
        <v>0</v>
      </c>
      <c r="G37" s="27">
        <v>0</v>
      </c>
      <c r="H37" s="27">
        <v>1</v>
      </c>
      <c r="I37" s="27">
        <v>0</v>
      </c>
      <c r="J37" s="27">
        <v>1</v>
      </c>
      <c r="K37" s="27">
        <v>0</v>
      </c>
      <c r="L37" s="27">
        <v>0</v>
      </c>
      <c r="M37" s="27">
        <v>1</v>
      </c>
      <c r="N37" s="27">
        <v>1</v>
      </c>
      <c r="O37" s="27">
        <v>1</v>
      </c>
      <c r="P37" s="46">
        <v>4</v>
      </c>
      <c r="Q37" s="46">
        <v>3</v>
      </c>
      <c r="R37" s="46">
        <v>3</v>
      </c>
      <c r="S37" s="52">
        <v>8</v>
      </c>
      <c r="T37" s="54">
        <v>1</v>
      </c>
      <c r="U37" s="27">
        <v>1</v>
      </c>
      <c r="V37" s="27">
        <v>1</v>
      </c>
      <c r="W37" s="27">
        <v>0</v>
      </c>
      <c r="X37" s="27">
        <v>1</v>
      </c>
      <c r="Y37" s="55">
        <v>0</v>
      </c>
      <c r="Z37" s="53">
        <v>0</v>
      </c>
      <c r="AA37" s="27">
        <v>0</v>
      </c>
      <c r="AB37" s="27">
        <v>0</v>
      </c>
      <c r="AC37" s="27">
        <v>1</v>
      </c>
      <c r="AD37" s="36">
        <f t="shared" si="1"/>
        <v>24</v>
      </c>
      <c r="AF37" t="s">
        <v>69</v>
      </c>
    </row>
    <row r="38" spans="2:32" ht="14.25">
      <c r="B38" s="6" t="s">
        <v>90</v>
      </c>
      <c r="C38" s="41">
        <f t="shared" si="0"/>
        <v>6</v>
      </c>
      <c r="D38" s="27">
        <v>1</v>
      </c>
      <c r="E38" s="27">
        <v>1</v>
      </c>
      <c r="F38" s="27">
        <v>1</v>
      </c>
      <c r="G38" s="27">
        <v>0</v>
      </c>
      <c r="H38" s="27">
        <v>0</v>
      </c>
      <c r="I38" s="27">
        <v>0</v>
      </c>
      <c r="J38" s="27">
        <v>1</v>
      </c>
      <c r="K38" s="27">
        <v>0</v>
      </c>
      <c r="L38" s="27">
        <v>0</v>
      </c>
      <c r="M38" s="27">
        <v>1</v>
      </c>
      <c r="N38" s="27">
        <v>0</v>
      </c>
      <c r="O38" s="27">
        <v>1</v>
      </c>
      <c r="P38" s="46">
        <v>4</v>
      </c>
      <c r="Q38" s="46">
        <v>1</v>
      </c>
      <c r="R38" s="46">
        <v>2</v>
      </c>
      <c r="S38" s="52">
        <v>8</v>
      </c>
      <c r="T38" s="54">
        <v>1</v>
      </c>
      <c r="U38" s="27">
        <v>1</v>
      </c>
      <c r="V38" s="27">
        <v>1</v>
      </c>
      <c r="W38" s="27">
        <v>1</v>
      </c>
      <c r="X38" s="27">
        <v>1</v>
      </c>
      <c r="Y38" s="55">
        <v>1</v>
      </c>
      <c r="Z38" s="53">
        <v>0</v>
      </c>
      <c r="AA38" s="27">
        <v>0</v>
      </c>
      <c r="AB38" s="27">
        <v>1</v>
      </c>
      <c r="AC38" s="27">
        <v>1</v>
      </c>
      <c r="AD38" s="36">
        <f t="shared" si="1"/>
        <v>21</v>
      </c>
      <c r="AF38" t="s">
        <v>258</v>
      </c>
    </row>
    <row r="39" spans="2:32" ht="14.25">
      <c r="B39" s="6" t="s">
        <v>91</v>
      </c>
      <c r="C39" s="41">
        <f t="shared" si="0"/>
        <v>10</v>
      </c>
      <c r="D39" s="27">
        <v>1</v>
      </c>
      <c r="E39" s="27">
        <v>1</v>
      </c>
      <c r="F39" s="27">
        <v>1</v>
      </c>
      <c r="G39" s="27">
        <v>0</v>
      </c>
      <c r="H39" s="27">
        <v>1</v>
      </c>
      <c r="I39" s="27">
        <v>1</v>
      </c>
      <c r="J39" s="27">
        <v>1</v>
      </c>
      <c r="K39" s="27">
        <v>0</v>
      </c>
      <c r="L39" s="27">
        <v>0</v>
      </c>
      <c r="M39" s="27">
        <v>1</v>
      </c>
      <c r="N39" s="27">
        <v>1</v>
      </c>
      <c r="O39" s="27">
        <v>1</v>
      </c>
      <c r="P39" s="46">
        <v>3</v>
      </c>
      <c r="Q39" s="46">
        <v>4</v>
      </c>
      <c r="R39" s="46">
        <v>4</v>
      </c>
      <c r="S39" s="52">
        <v>18</v>
      </c>
      <c r="T39" s="54">
        <v>1</v>
      </c>
      <c r="U39" s="27">
        <v>1</v>
      </c>
      <c r="V39" s="27">
        <v>1</v>
      </c>
      <c r="W39" s="27">
        <v>1</v>
      </c>
      <c r="X39" s="27">
        <v>1</v>
      </c>
      <c r="Y39" s="55">
        <v>1</v>
      </c>
      <c r="Z39" s="53">
        <v>1</v>
      </c>
      <c r="AA39" s="27">
        <v>0</v>
      </c>
      <c r="AB39" s="27">
        <v>0</v>
      </c>
      <c r="AC39" s="27">
        <v>1</v>
      </c>
      <c r="AD39" s="36">
        <f t="shared" si="1"/>
        <v>38</v>
      </c>
      <c r="AF39" t="s">
        <v>71</v>
      </c>
    </row>
    <row r="40" spans="2:32" ht="14.25">
      <c r="B40" s="6" t="s">
        <v>92</v>
      </c>
      <c r="C40" s="41">
        <f t="shared" si="0"/>
        <v>5</v>
      </c>
      <c r="D40" s="27">
        <v>1</v>
      </c>
      <c r="E40" s="27">
        <v>1</v>
      </c>
      <c r="F40" s="27">
        <v>1</v>
      </c>
      <c r="G40" s="27">
        <v>0</v>
      </c>
      <c r="H40" s="27">
        <v>1</v>
      </c>
      <c r="I40" s="27">
        <v>0</v>
      </c>
      <c r="J40" s="27">
        <v>0</v>
      </c>
      <c r="K40" s="27">
        <v>0</v>
      </c>
      <c r="L40" s="27">
        <v>0</v>
      </c>
      <c r="M40" s="27">
        <v>0</v>
      </c>
      <c r="N40" s="27">
        <v>0</v>
      </c>
      <c r="O40" s="27">
        <v>0</v>
      </c>
      <c r="P40" s="46">
        <v>2</v>
      </c>
      <c r="Q40" s="46">
        <v>2</v>
      </c>
      <c r="R40" s="46">
        <v>0</v>
      </c>
      <c r="S40" s="52">
        <v>9</v>
      </c>
      <c r="T40" s="54">
        <v>1</v>
      </c>
      <c r="U40" s="27">
        <v>0</v>
      </c>
      <c r="V40" s="27">
        <v>1</v>
      </c>
      <c r="W40" s="27">
        <v>0</v>
      </c>
      <c r="X40" s="27">
        <v>1</v>
      </c>
      <c r="Y40" s="55">
        <v>1</v>
      </c>
      <c r="Z40" s="53">
        <v>0</v>
      </c>
      <c r="AA40" s="27">
        <v>0</v>
      </c>
      <c r="AB40" s="27">
        <v>0</v>
      </c>
      <c r="AC40" s="27">
        <v>1</v>
      </c>
      <c r="AD40" s="36">
        <f t="shared" si="1"/>
        <v>17</v>
      </c>
      <c r="AF40" t="s">
        <v>68</v>
      </c>
    </row>
    <row r="41" spans="2:32" ht="14.25">
      <c r="B41" s="6" t="s">
        <v>93</v>
      </c>
      <c r="C41" s="41">
        <f t="shared" si="0"/>
        <v>10</v>
      </c>
      <c r="D41" s="27">
        <v>1</v>
      </c>
      <c r="E41" s="27">
        <v>1</v>
      </c>
      <c r="F41" s="27">
        <v>1</v>
      </c>
      <c r="G41" s="27">
        <v>1</v>
      </c>
      <c r="H41" s="27">
        <v>1</v>
      </c>
      <c r="I41" s="27">
        <v>0</v>
      </c>
      <c r="J41" s="27">
        <v>1</v>
      </c>
      <c r="K41" s="27">
        <v>0</v>
      </c>
      <c r="L41" s="27">
        <v>0</v>
      </c>
      <c r="M41" s="27">
        <v>1</v>
      </c>
      <c r="N41" s="27">
        <v>1</v>
      </c>
      <c r="O41" s="27">
        <v>0</v>
      </c>
      <c r="P41" s="46">
        <v>4</v>
      </c>
      <c r="Q41" s="46">
        <v>4</v>
      </c>
      <c r="R41" s="46">
        <v>2</v>
      </c>
      <c r="S41" s="52">
        <v>19</v>
      </c>
      <c r="T41" s="54">
        <v>1</v>
      </c>
      <c r="U41" s="27">
        <v>1</v>
      </c>
      <c r="V41" s="27">
        <v>1</v>
      </c>
      <c r="W41" s="27">
        <v>0</v>
      </c>
      <c r="X41" s="27">
        <v>1</v>
      </c>
      <c r="Y41" s="55">
        <v>1</v>
      </c>
      <c r="Z41" s="53">
        <v>0</v>
      </c>
      <c r="AA41" s="27">
        <v>1</v>
      </c>
      <c r="AB41" s="27">
        <v>1</v>
      </c>
      <c r="AC41" s="27">
        <v>1</v>
      </c>
      <c r="AD41" s="36">
        <f t="shared" si="1"/>
        <v>37</v>
      </c>
      <c r="AF41" t="s">
        <v>74</v>
      </c>
    </row>
    <row r="42" spans="2:32" ht="14.25">
      <c r="B42" s="6" t="s">
        <v>94</v>
      </c>
      <c r="C42" s="41">
        <f t="shared" si="0"/>
        <v>9</v>
      </c>
      <c r="D42" s="27">
        <v>1</v>
      </c>
      <c r="E42" s="27">
        <v>1</v>
      </c>
      <c r="F42" s="27">
        <v>1</v>
      </c>
      <c r="G42" s="27">
        <v>1</v>
      </c>
      <c r="H42" s="27">
        <v>1</v>
      </c>
      <c r="I42" s="27">
        <v>1</v>
      </c>
      <c r="J42" s="27">
        <v>1</v>
      </c>
      <c r="K42" s="27">
        <v>0</v>
      </c>
      <c r="L42" s="27">
        <v>1</v>
      </c>
      <c r="M42" s="27">
        <v>1</v>
      </c>
      <c r="N42" s="27">
        <v>1</v>
      </c>
      <c r="O42" s="27">
        <v>1</v>
      </c>
      <c r="P42" s="46">
        <v>3</v>
      </c>
      <c r="Q42" s="46">
        <v>1</v>
      </c>
      <c r="R42" s="46">
        <v>1</v>
      </c>
      <c r="S42" s="52">
        <v>18</v>
      </c>
      <c r="T42" s="54">
        <v>1</v>
      </c>
      <c r="U42" s="27">
        <v>1</v>
      </c>
      <c r="V42" s="27">
        <v>1</v>
      </c>
      <c r="W42" s="27">
        <v>1</v>
      </c>
      <c r="X42" s="27">
        <v>1</v>
      </c>
      <c r="Y42" s="55">
        <v>1</v>
      </c>
      <c r="Z42" s="53">
        <v>1</v>
      </c>
      <c r="AA42" s="27">
        <v>0</v>
      </c>
      <c r="AB42" s="27">
        <v>1</v>
      </c>
      <c r="AC42" s="27">
        <v>1</v>
      </c>
      <c r="AD42" s="36">
        <f t="shared" si="1"/>
        <v>34</v>
      </c>
      <c r="AF42" t="s">
        <v>75</v>
      </c>
    </row>
    <row r="43" spans="2:32" ht="14.25">
      <c r="B43" s="6" t="s">
        <v>95</v>
      </c>
      <c r="C43" s="41">
        <f t="shared" si="0"/>
        <v>5</v>
      </c>
      <c r="D43" s="27">
        <v>0</v>
      </c>
      <c r="E43" s="27">
        <v>0</v>
      </c>
      <c r="F43" s="27">
        <v>0</v>
      </c>
      <c r="G43" s="27">
        <v>1</v>
      </c>
      <c r="H43" s="27">
        <v>0</v>
      </c>
      <c r="I43" s="27">
        <v>0</v>
      </c>
      <c r="J43" s="27">
        <v>1</v>
      </c>
      <c r="K43" s="27">
        <v>0</v>
      </c>
      <c r="L43" s="27">
        <v>1</v>
      </c>
      <c r="M43" s="27">
        <v>0</v>
      </c>
      <c r="N43" s="27">
        <v>1</v>
      </c>
      <c r="O43" s="27">
        <v>1</v>
      </c>
      <c r="P43" s="46">
        <v>2</v>
      </c>
      <c r="Q43" s="46">
        <v>1</v>
      </c>
      <c r="R43" s="46">
        <v>2</v>
      </c>
      <c r="S43" s="52">
        <v>9</v>
      </c>
      <c r="T43" s="54">
        <v>1</v>
      </c>
      <c r="U43" s="27">
        <v>1</v>
      </c>
      <c r="V43" s="27">
        <v>0</v>
      </c>
      <c r="W43" s="27">
        <v>1</v>
      </c>
      <c r="X43" s="27">
        <v>1</v>
      </c>
      <c r="Y43" s="55">
        <v>1</v>
      </c>
      <c r="Z43" s="53">
        <v>0</v>
      </c>
      <c r="AA43" s="27">
        <v>0</v>
      </c>
      <c r="AB43" s="27">
        <v>1</v>
      </c>
      <c r="AC43" s="27">
        <v>1</v>
      </c>
      <c r="AD43" s="36">
        <f t="shared" si="1"/>
        <v>19</v>
      </c>
      <c r="AF43" t="s">
        <v>21</v>
      </c>
    </row>
    <row r="44" spans="2:32" ht="14.25">
      <c r="B44" s="6" t="s">
        <v>96</v>
      </c>
      <c r="C44" s="41">
        <f t="shared" si="0"/>
        <v>5</v>
      </c>
      <c r="D44" s="27">
        <v>1</v>
      </c>
      <c r="E44" s="27">
        <v>1</v>
      </c>
      <c r="F44" s="27">
        <v>1</v>
      </c>
      <c r="G44" s="27">
        <v>1</v>
      </c>
      <c r="H44" s="27">
        <v>1</v>
      </c>
      <c r="I44" s="27">
        <v>1</v>
      </c>
      <c r="J44" s="27">
        <v>0</v>
      </c>
      <c r="K44" s="27">
        <v>1</v>
      </c>
      <c r="L44" s="27">
        <v>0</v>
      </c>
      <c r="M44" s="27">
        <v>1</v>
      </c>
      <c r="N44" s="27">
        <v>0</v>
      </c>
      <c r="O44" s="27">
        <v>0</v>
      </c>
      <c r="P44" s="46">
        <v>2</v>
      </c>
      <c r="Q44" s="46">
        <v>1</v>
      </c>
      <c r="R44" s="46">
        <v>1</v>
      </c>
      <c r="S44" s="52">
        <v>7</v>
      </c>
      <c r="T44" s="54">
        <v>1</v>
      </c>
      <c r="U44" s="27">
        <v>1</v>
      </c>
      <c r="V44" s="27">
        <v>0</v>
      </c>
      <c r="W44" s="27">
        <v>0</v>
      </c>
      <c r="X44" s="27">
        <v>1</v>
      </c>
      <c r="Y44" s="55">
        <v>1</v>
      </c>
      <c r="Z44" s="53">
        <v>0</v>
      </c>
      <c r="AA44" s="27">
        <v>0</v>
      </c>
      <c r="AB44" s="27">
        <v>0</v>
      </c>
      <c r="AC44" s="27">
        <v>1</v>
      </c>
      <c r="AD44" s="36">
        <f t="shared" si="1"/>
        <v>19</v>
      </c>
      <c r="AF44" t="s">
        <v>259</v>
      </c>
    </row>
    <row r="45" spans="2:30" ht="14.25">
      <c r="B45" s="6" t="s">
        <v>97</v>
      </c>
      <c r="C45" s="41">
        <f t="shared" si="0"/>
        <v>5</v>
      </c>
      <c r="D45" s="27">
        <v>0</v>
      </c>
      <c r="E45" s="27">
        <v>0</v>
      </c>
      <c r="F45" s="27">
        <v>1</v>
      </c>
      <c r="G45" s="27">
        <v>0</v>
      </c>
      <c r="H45" s="27">
        <v>1</v>
      </c>
      <c r="I45" s="27">
        <v>0</v>
      </c>
      <c r="J45" s="27">
        <v>1</v>
      </c>
      <c r="K45" s="27">
        <v>0</v>
      </c>
      <c r="L45" s="27">
        <v>1</v>
      </c>
      <c r="M45" s="27">
        <v>0</v>
      </c>
      <c r="N45" s="27">
        <v>0</v>
      </c>
      <c r="O45" s="27">
        <v>0</v>
      </c>
      <c r="P45" s="46">
        <v>4</v>
      </c>
      <c r="Q45" s="46">
        <v>0</v>
      </c>
      <c r="R45" s="46">
        <v>1</v>
      </c>
      <c r="S45" s="52">
        <v>8</v>
      </c>
      <c r="T45" s="54">
        <v>1</v>
      </c>
      <c r="U45" s="27">
        <v>1</v>
      </c>
      <c r="V45" s="27">
        <v>0</v>
      </c>
      <c r="W45" s="27">
        <v>1</v>
      </c>
      <c r="X45" s="27">
        <v>1</v>
      </c>
      <c r="Y45" s="55">
        <v>1</v>
      </c>
      <c r="Z45" s="53">
        <v>0</v>
      </c>
      <c r="AA45" s="27">
        <v>0</v>
      </c>
      <c r="AB45" s="27">
        <v>0</v>
      </c>
      <c r="AC45" s="27">
        <v>1</v>
      </c>
      <c r="AD45" s="36">
        <f t="shared" si="1"/>
        <v>17</v>
      </c>
    </row>
    <row r="46" spans="2:30" ht="14.25">
      <c r="B46" s="6" t="s">
        <v>98</v>
      </c>
      <c r="C46" s="41">
        <f t="shared" si="0"/>
        <v>3</v>
      </c>
      <c r="D46" s="27">
        <v>0</v>
      </c>
      <c r="E46" s="27">
        <v>0</v>
      </c>
      <c r="F46" s="27">
        <v>0</v>
      </c>
      <c r="G46" s="27">
        <v>0</v>
      </c>
      <c r="H46" s="27">
        <v>1</v>
      </c>
      <c r="I46" s="27">
        <v>0</v>
      </c>
      <c r="J46" s="27">
        <v>0</v>
      </c>
      <c r="K46" s="27">
        <v>0</v>
      </c>
      <c r="L46" s="27">
        <v>1</v>
      </c>
      <c r="M46" s="27">
        <v>0</v>
      </c>
      <c r="N46" s="27">
        <v>0</v>
      </c>
      <c r="O46" s="27">
        <v>1</v>
      </c>
      <c r="P46" s="46">
        <v>2</v>
      </c>
      <c r="Q46" s="46">
        <v>0</v>
      </c>
      <c r="R46" s="46">
        <v>0</v>
      </c>
      <c r="S46" s="52">
        <v>5</v>
      </c>
      <c r="T46" s="54">
        <v>1</v>
      </c>
      <c r="U46" s="27">
        <v>1</v>
      </c>
      <c r="V46" s="27">
        <v>0</v>
      </c>
      <c r="W46" s="27">
        <v>0</v>
      </c>
      <c r="X46" s="27">
        <v>1</v>
      </c>
      <c r="Y46" s="55">
        <v>0</v>
      </c>
      <c r="Z46" s="53">
        <v>0</v>
      </c>
      <c r="AA46" s="27">
        <v>0</v>
      </c>
      <c r="AB46" s="27">
        <v>0</v>
      </c>
      <c r="AC46" s="27">
        <v>1</v>
      </c>
      <c r="AD46" s="36">
        <f t="shared" si="1"/>
        <v>10</v>
      </c>
    </row>
    <row r="47" spans="2:30" ht="14.25">
      <c r="B47" s="6" t="s">
        <v>99</v>
      </c>
      <c r="C47" s="41">
        <f t="shared" si="0"/>
        <v>7</v>
      </c>
      <c r="D47" s="27">
        <v>0</v>
      </c>
      <c r="E47" s="27">
        <v>1</v>
      </c>
      <c r="F47" s="27">
        <v>1</v>
      </c>
      <c r="G47" s="27">
        <v>1</v>
      </c>
      <c r="H47" s="27">
        <v>1</v>
      </c>
      <c r="I47" s="27">
        <v>0</v>
      </c>
      <c r="J47" s="27">
        <v>1</v>
      </c>
      <c r="K47" s="27">
        <v>0</v>
      </c>
      <c r="L47" s="27">
        <v>1</v>
      </c>
      <c r="M47" s="27">
        <v>1</v>
      </c>
      <c r="N47" s="27">
        <v>1</v>
      </c>
      <c r="O47" s="27">
        <v>0</v>
      </c>
      <c r="P47" s="46">
        <v>4</v>
      </c>
      <c r="Q47" s="46">
        <v>1</v>
      </c>
      <c r="R47" s="46">
        <v>0</v>
      </c>
      <c r="S47" s="52">
        <v>13</v>
      </c>
      <c r="T47" s="54">
        <v>1</v>
      </c>
      <c r="U47" s="27">
        <v>1</v>
      </c>
      <c r="V47" s="27">
        <v>1</v>
      </c>
      <c r="W47" s="27">
        <v>1</v>
      </c>
      <c r="X47" s="27">
        <v>1</v>
      </c>
      <c r="Y47" s="55">
        <v>1</v>
      </c>
      <c r="Z47" s="53">
        <v>0</v>
      </c>
      <c r="AA47" s="27">
        <v>0</v>
      </c>
      <c r="AB47" s="27">
        <v>1</v>
      </c>
      <c r="AC47" s="27">
        <v>1</v>
      </c>
      <c r="AD47" s="36">
        <f t="shared" si="1"/>
        <v>26</v>
      </c>
    </row>
    <row r="48" spans="2:30" ht="14.25">
      <c r="B48" s="6" t="s">
        <v>100</v>
      </c>
      <c r="C48" s="41">
        <f t="shared" si="0"/>
        <v>0</v>
      </c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46"/>
      <c r="Q48" s="46"/>
      <c r="R48" s="46"/>
      <c r="S48" s="52"/>
      <c r="T48" s="54"/>
      <c r="U48" s="27"/>
      <c r="V48" s="27"/>
      <c r="W48" s="27"/>
      <c r="X48" s="27"/>
      <c r="Y48" s="55"/>
      <c r="Z48" s="53"/>
      <c r="AA48" s="27"/>
      <c r="AB48" s="27"/>
      <c r="AC48" s="27"/>
      <c r="AD48" s="36">
        <f t="shared" si="1"/>
        <v>0</v>
      </c>
    </row>
    <row r="49" spans="2:30" ht="14.25">
      <c r="B49" s="6" t="s">
        <v>101</v>
      </c>
      <c r="C49" s="41">
        <f t="shared" si="0"/>
        <v>0</v>
      </c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46"/>
      <c r="Q49" s="46"/>
      <c r="R49" s="46"/>
      <c r="S49" s="52"/>
      <c r="T49" s="54"/>
      <c r="U49" s="27"/>
      <c r="V49" s="27"/>
      <c r="W49" s="27"/>
      <c r="X49" s="27"/>
      <c r="Y49" s="55"/>
      <c r="Z49" s="53"/>
      <c r="AA49" s="27"/>
      <c r="AB49" s="27"/>
      <c r="AC49" s="27"/>
      <c r="AD49" s="36">
        <f t="shared" si="1"/>
        <v>0</v>
      </c>
    </row>
    <row r="50" spans="2:30" ht="14.25">
      <c r="B50" s="6" t="s">
        <v>102</v>
      </c>
      <c r="C50" s="41">
        <f t="shared" si="0"/>
        <v>0</v>
      </c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46"/>
      <c r="Q50" s="46"/>
      <c r="R50" s="46"/>
      <c r="S50" s="52"/>
      <c r="T50" s="54"/>
      <c r="U50" s="27"/>
      <c r="V50" s="27"/>
      <c r="W50" s="27"/>
      <c r="X50" s="27"/>
      <c r="Y50" s="55"/>
      <c r="Z50" s="53"/>
      <c r="AA50" s="27"/>
      <c r="AB50" s="27"/>
      <c r="AC50" s="27"/>
      <c r="AD50" s="36">
        <f t="shared" si="1"/>
        <v>0</v>
      </c>
    </row>
    <row r="51" spans="2:30" ht="14.25">
      <c r="B51" s="6" t="s">
        <v>103</v>
      </c>
      <c r="C51" s="41">
        <f t="shared" si="0"/>
        <v>0</v>
      </c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46"/>
      <c r="Q51" s="46"/>
      <c r="R51" s="46"/>
      <c r="S51" s="52"/>
      <c r="T51" s="54"/>
      <c r="U51" s="27"/>
      <c r="V51" s="27"/>
      <c r="W51" s="27"/>
      <c r="X51" s="27"/>
      <c r="Y51" s="55"/>
      <c r="Z51" s="53"/>
      <c r="AA51" s="27"/>
      <c r="AB51" s="27"/>
      <c r="AC51" s="27"/>
      <c r="AD51" s="36">
        <f t="shared" si="1"/>
        <v>0</v>
      </c>
    </row>
    <row r="52" spans="2:30" ht="14.25">
      <c r="B52" s="6" t="s">
        <v>104</v>
      </c>
      <c r="C52" s="41">
        <f t="shared" si="0"/>
        <v>0</v>
      </c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46"/>
      <c r="Q52" s="46"/>
      <c r="R52" s="46"/>
      <c r="S52" s="52"/>
      <c r="T52" s="54"/>
      <c r="U52" s="27"/>
      <c r="V52" s="27"/>
      <c r="W52" s="27"/>
      <c r="X52" s="27"/>
      <c r="Y52" s="55"/>
      <c r="Z52" s="53"/>
      <c r="AA52" s="27"/>
      <c r="AB52" s="27"/>
      <c r="AC52" s="27"/>
      <c r="AD52" s="36">
        <f t="shared" si="1"/>
        <v>0</v>
      </c>
    </row>
    <row r="53" spans="2:30" ht="14.25">
      <c r="B53" s="6" t="s">
        <v>105</v>
      </c>
      <c r="C53" s="41">
        <f t="shared" si="0"/>
        <v>0</v>
      </c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46"/>
      <c r="Q53" s="46"/>
      <c r="R53" s="46"/>
      <c r="S53" s="52"/>
      <c r="T53" s="54"/>
      <c r="U53" s="27"/>
      <c r="V53" s="27"/>
      <c r="W53" s="27"/>
      <c r="X53" s="27"/>
      <c r="Y53" s="55"/>
      <c r="Z53" s="53"/>
      <c r="AA53" s="27"/>
      <c r="AB53" s="27"/>
      <c r="AC53" s="27"/>
      <c r="AD53" s="36">
        <f t="shared" si="1"/>
        <v>0</v>
      </c>
    </row>
    <row r="54" spans="2:30" ht="14.25">
      <c r="B54" s="6" t="s">
        <v>106</v>
      </c>
      <c r="C54" s="41">
        <f t="shared" si="0"/>
        <v>0</v>
      </c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46"/>
      <c r="Q54" s="46"/>
      <c r="R54" s="46"/>
      <c r="S54" s="52"/>
      <c r="T54" s="54"/>
      <c r="U54" s="27"/>
      <c r="V54" s="27"/>
      <c r="W54" s="27"/>
      <c r="X54" s="27"/>
      <c r="Y54" s="55"/>
      <c r="Z54" s="53"/>
      <c r="AA54" s="27"/>
      <c r="AB54" s="27"/>
      <c r="AC54" s="27"/>
      <c r="AD54" s="36">
        <f t="shared" si="1"/>
        <v>0</v>
      </c>
    </row>
    <row r="55" spans="2:30" ht="14.25">
      <c r="B55" s="6" t="s">
        <v>107</v>
      </c>
      <c r="C55" s="41">
        <f t="shared" si="0"/>
        <v>0</v>
      </c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46"/>
      <c r="Q55" s="46"/>
      <c r="R55" s="46"/>
      <c r="S55" s="52"/>
      <c r="T55" s="54"/>
      <c r="U55" s="27"/>
      <c r="V55" s="27"/>
      <c r="W55" s="27"/>
      <c r="X55" s="27"/>
      <c r="Y55" s="55"/>
      <c r="Z55" s="53"/>
      <c r="AA55" s="27"/>
      <c r="AB55" s="27"/>
      <c r="AC55" s="27"/>
      <c r="AD55" s="36">
        <f t="shared" si="1"/>
        <v>0</v>
      </c>
    </row>
    <row r="56" spans="2:30" ht="14.25">
      <c r="B56" s="6" t="s">
        <v>108</v>
      </c>
      <c r="C56" s="41">
        <f t="shared" si="0"/>
        <v>0</v>
      </c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46"/>
      <c r="Q56" s="46"/>
      <c r="R56" s="46"/>
      <c r="S56" s="52"/>
      <c r="T56" s="54"/>
      <c r="U56" s="27"/>
      <c r="V56" s="27"/>
      <c r="W56" s="27"/>
      <c r="X56" s="27"/>
      <c r="Y56" s="55"/>
      <c r="Z56" s="53"/>
      <c r="AA56" s="27"/>
      <c r="AB56" s="27"/>
      <c r="AC56" s="27"/>
      <c r="AD56" s="36">
        <f t="shared" si="1"/>
        <v>0</v>
      </c>
    </row>
    <row r="57" spans="2:30" ht="14.25">
      <c r="B57" s="6" t="s">
        <v>109</v>
      </c>
      <c r="C57" s="41">
        <f t="shared" si="0"/>
        <v>0</v>
      </c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46"/>
      <c r="Q57" s="46"/>
      <c r="R57" s="46"/>
      <c r="S57" s="52"/>
      <c r="T57" s="54"/>
      <c r="U57" s="27"/>
      <c r="V57" s="27"/>
      <c r="W57" s="27"/>
      <c r="X57" s="27"/>
      <c r="Y57" s="55"/>
      <c r="Z57" s="53"/>
      <c r="AA57" s="27"/>
      <c r="AB57" s="27"/>
      <c r="AC57" s="27"/>
      <c r="AD57" s="36">
        <f t="shared" si="1"/>
        <v>0</v>
      </c>
    </row>
    <row r="58" spans="2:30" ht="14.25">
      <c r="B58" s="6" t="s">
        <v>110</v>
      </c>
      <c r="C58" s="41">
        <f t="shared" si="0"/>
        <v>0</v>
      </c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46"/>
      <c r="Q58" s="46"/>
      <c r="R58" s="46"/>
      <c r="S58" s="52"/>
      <c r="T58" s="54"/>
      <c r="U58" s="27"/>
      <c r="V58" s="27"/>
      <c r="W58" s="27"/>
      <c r="X58" s="27"/>
      <c r="Y58" s="55"/>
      <c r="Z58" s="53"/>
      <c r="AA58" s="27"/>
      <c r="AB58" s="27"/>
      <c r="AC58" s="27"/>
      <c r="AD58" s="36">
        <f t="shared" si="1"/>
        <v>0</v>
      </c>
    </row>
    <row r="59" spans="2:30" ht="14.25">
      <c r="B59" s="6" t="s">
        <v>111</v>
      </c>
      <c r="C59" s="41">
        <f t="shared" si="0"/>
        <v>0</v>
      </c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46"/>
      <c r="Q59" s="46"/>
      <c r="R59" s="46"/>
      <c r="S59" s="52"/>
      <c r="T59" s="54"/>
      <c r="U59" s="27"/>
      <c r="V59" s="27"/>
      <c r="W59" s="27"/>
      <c r="X59" s="27"/>
      <c r="Y59" s="55"/>
      <c r="Z59" s="53"/>
      <c r="AA59" s="27"/>
      <c r="AB59" s="27"/>
      <c r="AC59" s="27"/>
      <c r="AD59" s="36">
        <f t="shared" si="1"/>
        <v>0</v>
      </c>
    </row>
    <row r="60" spans="2:30" ht="14.25">
      <c r="B60" s="6" t="s">
        <v>112</v>
      </c>
      <c r="C60" s="41">
        <f t="shared" si="0"/>
        <v>0</v>
      </c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46"/>
      <c r="Q60" s="46"/>
      <c r="R60" s="46"/>
      <c r="S60" s="52"/>
      <c r="T60" s="54"/>
      <c r="U60" s="27"/>
      <c r="V60" s="27"/>
      <c r="W60" s="27"/>
      <c r="X60" s="27"/>
      <c r="Y60" s="55"/>
      <c r="Z60" s="53"/>
      <c r="AA60" s="27"/>
      <c r="AB60" s="27"/>
      <c r="AC60" s="27"/>
      <c r="AD60" s="36">
        <f t="shared" si="1"/>
        <v>0</v>
      </c>
    </row>
    <row r="61" spans="2:30" ht="14.25">
      <c r="B61" s="6" t="s">
        <v>113</v>
      </c>
      <c r="C61" s="41">
        <f t="shared" si="0"/>
        <v>0</v>
      </c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46"/>
      <c r="Q61" s="46"/>
      <c r="R61" s="46"/>
      <c r="S61" s="52"/>
      <c r="T61" s="54"/>
      <c r="U61" s="27"/>
      <c r="V61" s="27"/>
      <c r="W61" s="27"/>
      <c r="X61" s="27"/>
      <c r="Y61" s="55"/>
      <c r="Z61" s="53"/>
      <c r="AA61" s="27"/>
      <c r="AB61" s="27"/>
      <c r="AC61" s="27"/>
      <c r="AD61" s="36">
        <f t="shared" si="1"/>
        <v>0</v>
      </c>
    </row>
    <row r="62" spans="2:30" ht="14.25">
      <c r="B62" s="6" t="s">
        <v>114</v>
      </c>
      <c r="C62" s="41">
        <f t="shared" si="0"/>
        <v>0</v>
      </c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46"/>
      <c r="Q62" s="46"/>
      <c r="R62" s="46"/>
      <c r="S62" s="52"/>
      <c r="T62" s="54"/>
      <c r="U62" s="27"/>
      <c r="V62" s="27"/>
      <c r="W62" s="27"/>
      <c r="X62" s="27"/>
      <c r="Y62" s="55"/>
      <c r="Z62" s="53"/>
      <c r="AA62" s="27"/>
      <c r="AB62" s="27"/>
      <c r="AC62" s="27"/>
      <c r="AD62" s="36">
        <f t="shared" si="1"/>
        <v>0</v>
      </c>
    </row>
    <row r="63" spans="2:30" ht="14.25">
      <c r="B63" s="6" t="s">
        <v>115</v>
      </c>
      <c r="C63" s="41">
        <f t="shared" si="0"/>
        <v>0</v>
      </c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46"/>
      <c r="Q63" s="46"/>
      <c r="R63" s="46"/>
      <c r="S63" s="52"/>
      <c r="T63" s="54"/>
      <c r="U63" s="27"/>
      <c r="V63" s="27"/>
      <c r="W63" s="27"/>
      <c r="X63" s="27"/>
      <c r="Y63" s="55"/>
      <c r="Z63" s="53"/>
      <c r="AA63" s="27"/>
      <c r="AB63" s="27"/>
      <c r="AC63" s="27"/>
      <c r="AD63" s="36">
        <f t="shared" si="1"/>
        <v>0</v>
      </c>
    </row>
  </sheetData>
  <sheetProtection sheet="1"/>
  <mergeCells count="5">
    <mergeCell ref="D21:S21"/>
    <mergeCell ref="T22:Y22"/>
    <mergeCell ref="Z22:AC22"/>
    <mergeCell ref="T21:AC21"/>
    <mergeCell ref="D20:AC20"/>
  </mergeCells>
  <dataValidations count="15">
    <dataValidation type="list" allowBlank="1" showInputMessage="1" showErrorMessage="1" sqref="C16">
      <formula1>$AK$2:$AK$5</formula1>
    </dataValidation>
    <dataValidation type="list" allowBlank="1" showInputMessage="1" showErrorMessage="1" sqref="C17">
      <formula1>$AL$2:$AL$5</formula1>
    </dataValidation>
    <dataValidation type="list" allowBlank="1" showInputMessage="1" showErrorMessage="1" sqref="C18">
      <formula1>$AM$2:$AM$4</formula1>
    </dataValidation>
    <dataValidation type="whole" allowBlank="1" showInputMessage="1" showErrorMessage="1" errorTitle="Від 0 до 60" error="Вказується кількість повних років." sqref="C19">
      <formula1>0</formula1>
      <formula2>60</formula2>
    </dataValidation>
    <dataValidation type="list" allowBlank="1" showInputMessage="1" showErrorMessage="1" sqref="C20">
      <formula1>$AN$2:$AN$6</formula1>
    </dataValidation>
    <dataValidation type="list" allowBlank="1" showInputMessage="1" showErrorMessage="1" sqref="C6">
      <formula1>$AE$2:$AE$3</formula1>
    </dataValidation>
    <dataValidation type="list" allowBlank="1" showInputMessage="1" showErrorMessage="1" sqref="C7">
      <formula1>$AH$2:$AH$5</formula1>
    </dataValidation>
    <dataValidation type="list" allowBlank="1" showInputMessage="1" showErrorMessage="1" sqref="C8">
      <formula1>$AI$2:$AI$4</formula1>
    </dataValidation>
    <dataValidation type="list" allowBlank="1" showInputMessage="1" showErrorMessage="1" sqref="C14">
      <formula1>$AJ$2:$AJ$4</formula1>
    </dataValidation>
    <dataValidation type="whole" allowBlank="1" showInputMessage="1" showErrorMessage="1" errorTitle="Від 1 до 40" error="Число може бути від 1 до 40." sqref="C11:C12">
      <formula1>1</formula1>
      <formula2>40</formula2>
    </dataValidation>
    <dataValidation type="whole" allowBlank="1" showInputMessage="1" showErrorMessage="1" errorTitle="Від 0 до 1" error="Оцінка може бути від 0 до 1. &#10;Якщо учень не розпочав виконання завдання комірку залишати вільною." sqref="D24:O63">
      <formula1>0</formula1>
      <formula2>1</formula2>
    </dataValidation>
    <dataValidation type="list" allowBlank="1" showInputMessage="1" showErrorMessage="1" sqref="C4">
      <formula1>$AF$2:$AF$44</formula1>
    </dataValidation>
    <dataValidation type="whole" allowBlank="1" showInputMessage="1" showErrorMessage="1" errorTitle="Від 0 до 4" error="Оцінка може бути від 0 до 4. &#10;Якщо учень не розпочав виконання завдання комірку залишати вільною." sqref="P24:R63">
      <formula1>0</formula1>
      <formula2>4</formula2>
    </dataValidation>
    <dataValidation type="whole" allowBlank="1" showInputMessage="1" showErrorMessage="1" errorTitle="Від 0 до 24" error="Оцінка може бути від 0 до 24. &#10;Якщо учень не розпочав виконання завдання комірку залишати вільною." sqref="S24:S63">
      <formula1>0</formula1>
      <formula2>24</formula2>
    </dataValidation>
    <dataValidation type="whole" allowBlank="1" showInputMessage="1" showErrorMessage="1" errorTitle="Від 0 до 1" error="Наявність ознаки- &quot;1&quot;, вісутність -&quot;0&quot;. &#10;Якщо учень не розпочав виконання завдання комірку залишати вільною." sqref="T24:AC63">
      <formula1>0</formula1>
      <formula2>1</formula2>
    </dataValidation>
  </dataValidations>
  <printOptions/>
  <pageMargins left="0.75" right="0.75" top="1" bottom="1" header="0.5" footer="0.5"/>
  <pageSetup horizontalDpi="300" verticalDpi="300" orientation="landscape" paperSize="9" scale="73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119"/>
  <sheetViews>
    <sheetView zoomScalePageLayoutView="0" workbookViewId="0" topLeftCell="A1">
      <selection activeCell="Q63" sqref="Q63"/>
    </sheetView>
  </sheetViews>
  <sheetFormatPr defaultColWidth="9.00390625" defaultRowHeight="12.75"/>
  <cols>
    <col min="2" max="2" width="14.75390625" style="0" customWidth="1"/>
  </cols>
  <sheetData>
    <row r="1" spans="7:10" ht="12.75">
      <c r="G1" t="str">
        <f>Аркуш1!C15</f>
        <v>Українська мова</v>
      </c>
      <c r="J1" s="28" t="str">
        <f>Аркуш1!$C$16</f>
        <v>профільний</v>
      </c>
    </row>
    <row r="2" spans="1:7" ht="12.75">
      <c r="A2" t="s">
        <v>122</v>
      </c>
      <c r="F2" t="str">
        <f>Аркуш1!C10</f>
        <v>10 - Б</v>
      </c>
      <c r="G2" t="str">
        <f>Аркуш1!C5</f>
        <v>Краматорська загальноосвітня школа І -ІІІ ступенів № 4Управління освіти Краматорської міської ради</v>
      </c>
    </row>
    <row r="3" ht="12.75">
      <c r="C3" t="s">
        <v>136</v>
      </c>
    </row>
    <row r="4" spans="2:14" ht="12.75">
      <c r="B4" s="28" t="s">
        <v>123</v>
      </c>
      <c r="C4" s="29" t="s">
        <v>124</v>
      </c>
      <c r="D4" s="29" t="s">
        <v>125</v>
      </c>
      <c r="E4" s="29" t="s">
        <v>126</v>
      </c>
      <c r="F4" s="29" t="s">
        <v>127</v>
      </c>
      <c r="G4" s="29" t="s">
        <v>128</v>
      </c>
      <c r="H4" s="29" t="s">
        <v>129</v>
      </c>
      <c r="I4" s="29" t="s">
        <v>130</v>
      </c>
      <c r="J4" s="29" t="s">
        <v>131</v>
      </c>
      <c r="K4" s="29" t="s">
        <v>132</v>
      </c>
      <c r="L4" s="29" t="s">
        <v>133</v>
      </c>
      <c r="M4" s="29" t="s">
        <v>134</v>
      </c>
      <c r="N4" s="29" t="s">
        <v>135</v>
      </c>
    </row>
    <row r="5" spans="2:14" ht="12.75">
      <c r="B5" s="28">
        <f>Аркуш1!C12</f>
        <v>24</v>
      </c>
      <c r="C5" s="28">
        <f>COUNTIF(Аркуш1!$C$24:$C$63,1)</f>
        <v>0</v>
      </c>
      <c r="D5" s="28">
        <f>COUNTIF(Аркуш1!$C$24:$C$63,2)</f>
        <v>1</v>
      </c>
      <c r="E5" s="28">
        <f>COUNTIF(Аркуш1!$C$24:$C$63,3)</f>
        <v>3</v>
      </c>
      <c r="F5" s="28">
        <f>COUNTIF(Аркуш1!$C$24:$C$63,4)</f>
        <v>3</v>
      </c>
      <c r="G5" s="28">
        <f>COUNTIF(Аркуш1!$C$24:$C$63,5)</f>
        <v>4</v>
      </c>
      <c r="H5" s="28">
        <f>COUNTIF(Аркуш1!$C$24:$C$63,6)</f>
        <v>3</v>
      </c>
      <c r="I5" s="28">
        <f>COUNTIF(Аркуш1!$C$24:$C$63,7)</f>
        <v>1</v>
      </c>
      <c r="J5" s="28">
        <f>COUNTIF(Аркуш1!$C$24:$C$63,8)</f>
        <v>2</v>
      </c>
      <c r="K5" s="28">
        <f>COUNTIF(Аркуш1!$C$24:$C$63,9)</f>
        <v>2</v>
      </c>
      <c r="L5" s="28">
        <f>COUNTIF(Аркуш1!$C$24:$C$63,10)</f>
        <v>4</v>
      </c>
      <c r="M5" s="28">
        <f>COUNTIF(Аркуш1!$C$24:$C$63,11)</f>
        <v>0</v>
      </c>
      <c r="N5" s="28">
        <f>COUNTIF(Аркуш1!$C$24:$C$63,12)</f>
        <v>1</v>
      </c>
    </row>
    <row r="8" ht="12.75">
      <c r="C8" t="s">
        <v>137</v>
      </c>
    </row>
    <row r="9" spans="3:14" ht="12.75">
      <c r="C9" s="29" t="s">
        <v>124</v>
      </c>
      <c r="D9" s="29" t="s">
        <v>125</v>
      </c>
      <c r="E9" s="29" t="s">
        <v>126</v>
      </c>
      <c r="F9" s="29" t="s">
        <v>127</v>
      </c>
      <c r="G9" s="29" t="s">
        <v>128</v>
      </c>
      <c r="H9" s="29" t="s">
        <v>129</v>
      </c>
      <c r="I9" s="29" t="s">
        <v>130</v>
      </c>
      <c r="J9" s="29" t="s">
        <v>131</v>
      </c>
      <c r="K9" s="29" t="s">
        <v>132</v>
      </c>
      <c r="L9" s="29" t="s">
        <v>133</v>
      </c>
      <c r="M9" s="29" t="s">
        <v>134</v>
      </c>
      <c r="N9" s="29" t="s">
        <v>135</v>
      </c>
    </row>
    <row r="10" spans="3:14" ht="12.75">
      <c r="C10" s="30">
        <f>C5/$B$5</f>
        <v>0</v>
      </c>
      <c r="D10" s="30">
        <f aca="true" t="shared" si="0" ref="D10:N10">D5/$B$5</f>
        <v>0.041666666666666664</v>
      </c>
      <c r="E10" s="30">
        <f t="shared" si="0"/>
        <v>0.125</v>
      </c>
      <c r="F10" s="30">
        <f t="shared" si="0"/>
        <v>0.125</v>
      </c>
      <c r="G10" s="30">
        <f t="shared" si="0"/>
        <v>0.16666666666666666</v>
      </c>
      <c r="H10" s="30">
        <f t="shared" si="0"/>
        <v>0.125</v>
      </c>
      <c r="I10" s="30">
        <f t="shared" si="0"/>
        <v>0.041666666666666664</v>
      </c>
      <c r="J10" s="30">
        <f t="shared" si="0"/>
        <v>0.08333333333333333</v>
      </c>
      <c r="K10" s="30">
        <f t="shared" si="0"/>
        <v>0.08333333333333333</v>
      </c>
      <c r="L10" s="30">
        <f t="shared" si="0"/>
        <v>0.16666666666666666</v>
      </c>
      <c r="M10" s="30">
        <f t="shared" si="0"/>
        <v>0</v>
      </c>
      <c r="N10" s="30">
        <f t="shared" si="0"/>
        <v>0.041666666666666664</v>
      </c>
    </row>
    <row r="13" ht="12.75">
      <c r="B13" t="s">
        <v>157</v>
      </c>
    </row>
    <row r="15" spans="2:12" ht="12.75">
      <c r="B15" s="74" t="s">
        <v>147</v>
      </c>
      <c r="C15" s="75" t="s">
        <v>146</v>
      </c>
      <c r="D15" s="74" t="s">
        <v>138</v>
      </c>
      <c r="E15" s="74" t="s">
        <v>139</v>
      </c>
      <c r="F15" s="74"/>
      <c r="G15" s="74"/>
      <c r="H15" s="74"/>
      <c r="I15" s="74"/>
      <c r="J15" s="74"/>
      <c r="K15" s="74"/>
      <c r="L15" s="74"/>
    </row>
    <row r="16" spans="2:12" ht="12.75">
      <c r="B16" s="74"/>
      <c r="C16" s="76"/>
      <c r="D16" s="74"/>
      <c r="E16" s="74" t="s">
        <v>140</v>
      </c>
      <c r="F16" s="74"/>
      <c r="G16" s="74" t="s">
        <v>141</v>
      </c>
      <c r="H16" s="74"/>
      <c r="I16" s="74" t="s">
        <v>142</v>
      </c>
      <c r="J16" s="74"/>
      <c r="K16" s="74" t="s">
        <v>143</v>
      </c>
      <c r="L16" s="74"/>
    </row>
    <row r="17" spans="2:12" ht="36.75" customHeight="1">
      <c r="B17" s="74"/>
      <c r="C17" s="77"/>
      <c r="D17" s="74"/>
      <c r="E17" s="31" t="s">
        <v>144</v>
      </c>
      <c r="F17" s="31" t="s">
        <v>145</v>
      </c>
      <c r="G17" s="31" t="s">
        <v>144</v>
      </c>
      <c r="H17" s="31" t="s">
        <v>145</v>
      </c>
      <c r="I17" s="31" t="s">
        <v>144</v>
      </c>
      <c r="J17" s="31" t="s">
        <v>145</v>
      </c>
      <c r="K17" s="31" t="s">
        <v>144</v>
      </c>
      <c r="L17" s="31" t="s">
        <v>145</v>
      </c>
    </row>
    <row r="18" spans="2:12" ht="12.75">
      <c r="B18" s="28" t="s">
        <v>34</v>
      </c>
      <c r="C18" s="32">
        <f>IF($J$1=B18,Аркуш1!$C$11,"")</f>
      </c>
      <c r="D18" s="32">
        <f>IF($J$1=B18,Аркуш1!$C$12,"")</f>
      </c>
      <c r="E18" s="32">
        <f>IF($J$1=B18,$C$5+$D$5+$E$5,"")</f>
      </c>
      <c r="F18" s="33">
        <f>IF($J$1=B18,E18/D18,"")</f>
      </c>
      <c r="G18" s="32">
        <f>IF($J$1=B18,$F$5+$G$5+$H$5,"")</f>
      </c>
      <c r="H18" s="33">
        <f>IF($J$1=B18,G18/D18,"")</f>
      </c>
      <c r="I18" s="32">
        <f>IF($J$1=B18,$I$5+$J$5+$K$5,"")</f>
      </c>
      <c r="J18" s="33">
        <f>IF($J$1=B18,I18/D18,"")</f>
      </c>
      <c r="K18" s="32">
        <f>IF($J$1=B18,$L$5+$M$5+$N$5,"")</f>
      </c>
      <c r="L18" s="33">
        <f>IF($J$1=B18,K18/D18,"")</f>
      </c>
    </row>
    <row r="19" spans="2:12" ht="12.75">
      <c r="B19" s="28" t="s">
        <v>35</v>
      </c>
      <c r="C19" s="32">
        <f>IF($J$1=B19,Аркуш1!$C$11,"")</f>
      </c>
      <c r="D19" s="32">
        <f>IF($J$1=B19,Аркуш1!$C$12,"")</f>
      </c>
      <c r="E19" s="32">
        <f>IF($J$1=B19,$C$5+$D$5+$E$5,"")</f>
      </c>
      <c r="F19" s="33">
        <f>IF($J$1=B19,E19/D19,"")</f>
      </c>
      <c r="G19" s="32">
        <f>IF($J$1=B19,$F$5+$G$5+$H$5,"")</f>
      </c>
      <c r="H19" s="33">
        <f>IF($J$1=B19,G19/D19,"")</f>
      </c>
      <c r="I19" s="32">
        <f>IF($J$1=B19,$I$5+$J$5+$K$5,"")</f>
      </c>
      <c r="J19" s="33">
        <f>IF($J$1=B19,I19/D19,"")</f>
      </c>
      <c r="K19" s="32">
        <f>IF($J$1=B19,$L$5+$M$5+$N$5,"")</f>
      </c>
      <c r="L19" s="33">
        <f>IF($J$1=B19,K19/D19,"")</f>
      </c>
    </row>
    <row r="20" spans="2:12" ht="12.75">
      <c r="B20" s="28" t="s">
        <v>36</v>
      </c>
      <c r="C20" s="32">
        <f>IF($J$1=B20,Аркуш1!$C$11,"")</f>
        <v>28</v>
      </c>
      <c r="D20" s="32">
        <f>IF($J$1=B20,Аркуш1!$C$12,"")</f>
        <v>24</v>
      </c>
      <c r="E20" s="32">
        <f>IF($J$1=B20,$C$5+$D$5+$E$5,"")</f>
        <v>4</v>
      </c>
      <c r="F20" s="33">
        <f>IF($J$1=B20,E20/D20,"")</f>
        <v>0.16666666666666666</v>
      </c>
      <c r="G20" s="32">
        <f>IF($J$1=B20,$F$5+$G$5+$H$5,"")</f>
        <v>10</v>
      </c>
      <c r="H20" s="33">
        <f>IF($J$1=B20,G20/D20,"")</f>
        <v>0.4166666666666667</v>
      </c>
      <c r="I20" s="32">
        <f>IF($J$1=B20,$I$5+$J$5+$K$5,"")</f>
        <v>5</v>
      </c>
      <c r="J20" s="33">
        <f>IF($J$1=B20,I20/D20,"")</f>
        <v>0.20833333333333334</v>
      </c>
      <c r="K20" s="32">
        <f>IF($J$1=B20,$L$5+$M$5+$N$5,"")</f>
        <v>5</v>
      </c>
      <c r="L20" s="33">
        <f>IF($J$1=B20,K20/D20,"")</f>
        <v>0.20833333333333334</v>
      </c>
    </row>
    <row r="21" spans="2:12" ht="12.75">
      <c r="B21" s="28" t="s">
        <v>153</v>
      </c>
      <c r="C21" s="32">
        <f>IF($J$1=B21,Аркуш1!$C$11,"")</f>
      </c>
      <c r="D21" s="32">
        <f>IF($J$1=B21,Аркуш1!$C$12,"")</f>
      </c>
      <c r="E21" s="32">
        <f>IF($J$1=B21,$C$5+$D$5+$E$5,"")</f>
      </c>
      <c r="F21" s="33">
        <f>IF($J$1=B21,E21/D21,"")</f>
      </c>
      <c r="G21" s="32">
        <f>IF($J$1=B21,$F$5+$G$5+$H$5,"")</f>
      </c>
      <c r="H21" s="33">
        <f>IF($J$1=B21,G21/D21,"")</f>
      </c>
      <c r="I21" s="32">
        <f>IF($J$1=B21,$I$5+$J$5+$K$5,"")</f>
      </c>
      <c r="J21" s="33">
        <f>IF($J$1=B21,I21/D21,"")</f>
      </c>
      <c r="K21" s="32">
        <f>IF($J$1=B21,$L$5+$M$5+$N$5,"")</f>
      </c>
      <c r="L21" s="33">
        <f>IF($J$1=B21,K21/D21,"")</f>
      </c>
    </row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5" ht="13.5" customHeight="1">
      <c r="B35" t="s">
        <v>158</v>
      </c>
    </row>
    <row r="36" ht="13.5" customHeight="1"/>
    <row r="37" spans="1:8" ht="15" hidden="1">
      <c r="A37" s="42"/>
      <c r="B37" s="43"/>
      <c r="C37" s="43"/>
      <c r="D37" s="43"/>
      <c r="E37" s="43"/>
      <c r="F37" s="44"/>
      <c r="G37" s="44"/>
      <c r="H37" s="44"/>
    </row>
    <row r="38" spans="1:8" ht="15" hidden="1">
      <c r="A38" s="42"/>
      <c r="B38" s="43"/>
      <c r="C38" s="43"/>
      <c r="D38" s="43"/>
      <c r="E38" s="43"/>
      <c r="F38" s="44"/>
      <c r="G38" s="44"/>
      <c r="H38" s="44"/>
    </row>
    <row r="39" spans="1:8" ht="15" hidden="1">
      <c r="A39" s="42"/>
      <c r="B39" s="43"/>
      <c r="C39" s="43"/>
      <c r="D39" s="43"/>
      <c r="E39" s="43"/>
      <c r="F39" s="44"/>
      <c r="G39" s="44"/>
      <c r="H39" s="44"/>
    </row>
    <row r="40" spans="1:8" ht="15" hidden="1">
      <c r="A40" s="42"/>
      <c r="B40" s="43"/>
      <c r="C40" s="43"/>
      <c r="D40" s="43"/>
      <c r="E40" s="43"/>
      <c r="F40" s="44"/>
      <c r="G40" s="44"/>
      <c r="H40" s="44"/>
    </row>
    <row r="41" spans="1:8" ht="15" hidden="1">
      <c r="A41" s="42"/>
      <c r="B41" s="43"/>
      <c r="C41" s="43"/>
      <c r="D41" s="43"/>
      <c r="E41" s="43"/>
      <c r="F41" s="44"/>
      <c r="G41" s="44"/>
      <c r="H41" s="44"/>
    </row>
    <row r="42" spans="1:8" ht="15" hidden="1">
      <c r="A42" s="42"/>
      <c r="B42" s="43"/>
      <c r="C42" s="43"/>
      <c r="D42" s="43"/>
      <c r="E42" s="43"/>
      <c r="F42" s="44"/>
      <c r="G42" s="44"/>
      <c r="H42" s="44"/>
    </row>
    <row r="43" spans="1:8" ht="15" hidden="1">
      <c r="A43" s="42"/>
      <c r="B43" s="43"/>
      <c r="C43" s="43"/>
      <c r="D43" s="43"/>
      <c r="E43" s="43"/>
      <c r="F43" s="44"/>
      <c r="G43" s="44"/>
      <c r="H43" s="44"/>
    </row>
    <row r="44" spans="1:8" ht="15" hidden="1">
      <c r="A44" s="42"/>
      <c r="B44" s="43"/>
      <c r="C44" s="43"/>
      <c r="D44" s="43"/>
      <c r="E44" s="43"/>
      <c r="F44" s="44"/>
      <c r="G44" s="44"/>
      <c r="H44" s="44"/>
    </row>
    <row r="45" spans="1:8" ht="15" hidden="1">
      <c r="A45" s="42"/>
      <c r="B45" s="43"/>
      <c r="C45" s="43"/>
      <c r="D45" s="43"/>
      <c r="E45" s="43"/>
      <c r="F45" s="44"/>
      <c r="G45" s="44"/>
      <c r="H45" s="44"/>
    </row>
    <row r="46" spans="1:8" ht="15" hidden="1">
      <c r="A46" s="42"/>
      <c r="B46" s="43"/>
      <c r="C46" s="43"/>
      <c r="D46" s="43"/>
      <c r="E46" s="43"/>
      <c r="F46" s="44"/>
      <c r="G46" s="44"/>
      <c r="H46" s="44"/>
    </row>
    <row r="47" spans="1:8" ht="15" hidden="1">
      <c r="A47" s="42"/>
      <c r="B47" s="43"/>
      <c r="C47" s="43"/>
      <c r="D47" s="43"/>
      <c r="E47" s="43"/>
      <c r="F47" s="44"/>
      <c r="G47" s="44"/>
      <c r="H47" s="44"/>
    </row>
    <row r="48" spans="1:8" ht="15" hidden="1">
      <c r="A48" s="42"/>
      <c r="B48" s="43"/>
      <c r="C48" s="43"/>
      <c r="D48" s="43"/>
      <c r="E48" s="43"/>
      <c r="F48" s="44"/>
      <c r="G48" s="44"/>
      <c r="H48" s="44"/>
    </row>
    <row r="49" spans="1:8" ht="15" hidden="1">
      <c r="A49" s="42"/>
      <c r="B49" s="43"/>
      <c r="C49" s="43"/>
      <c r="D49" s="43"/>
      <c r="E49" s="43"/>
      <c r="F49" s="44"/>
      <c r="G49" s="44"/>
      <c r="H49" s="44"/>
    </row>
    <row r="50" spans="1:8" ht="15" hidden="1">
      <c r="A50" s="42"/>
      <c r="B50" s="43"/>
      <c r="C50" s="43"/>
      <c r="D50" s="43"/>
      <c r="E50" s="43"/>
      <c r="F50" s="44"/>
      <c r="G50" s="44"/>
      <c r="H50" s="44"/>
    </row>
    <row r="51" spans="1:8" ht="15" hidden="1">
      <c r="A51" s="42"/>
      <c r="B51" s="43"/>
      <c r="C51" s="43"/>
      <c r="D51" s="43"/>
      <c r="E51" s="43"/>
      <c r="F51" s="44"/>
      <c r="G51" s="44"/>
      <c r="H51" s="44"/>
    </row>
    <row r="52" spans="1:8" ht="15" hidden="1">
      <c r="A52" s="42"/>
      <c r="B52" s="43"/>
      <c r="C52" s="43"/>
      <c r="D52" s="43"/>
      <c r="E52" s="43"/>
      <c r="F52" s="44"/>
      <c r="G52" s="44"/>
      <c r="H52" s="44"/>
    </row>
    <row r="53" spans="1:8" ht="15" hidden="1">
      <c r="A53" s="42"/>
      <c r="B53" s="43"/>
      <c r="C53" s="43"/>
      <c r="D53" s="43"/>
      <c r="E53" s="43"/>
      <c r="F53" s="44"/>
      <c r="G53" s="44"/>
      <c r="H53" s="44"/>
    </row>
    <row r="54" spans="1:8" ht="15" hidden="1">
      <c r="A54" s="42"/>
      <c r="B54" s="43"/>
      <c r="C54" s="43"/>
      <c r="D54" s="43"/>
      <c r="E54" s="45"/>
      <c r="F54" s="44"/>
      <c r="G54" s="44"/>
      <c r="H54" s="44"/>
    </row>
    <row r="55" spans="1:8" ht="15" hidden="1">
      <c r="A55" s="42"/>
      <c r="B55" s="43"/>
      <c r="C55" s="43"/>
      <c r="D55" s="43"/>
      <c r="E55" s="45"/>
      <c r="F55" s="44"/>
      <c r="G55" s="44"/>
      <c r="H55" s="44"/>
    </row>
    <row r="56" spans="1:8" ht="15" hidden="1">
      <c r="A56" s="42"/>
      <c r="B56" s="43"/>
      <c r="C56" s="43"/>
      <c r="D56" s="43"/>
      <c r="E56" s="45"/>
      <c r="F56" s="44"/>
      <c r="G56" s="44"/>
      <c r="H56" s="44"/>
    </row>
    <row r="57" spans="1:8" ht="15" hidden="1">
      <c r="A57" s="42"/>
      <c r="B57" s="43"/>
      <c r="C57" s="43"/>
      <c r="D57" s="43"/>
      <c r="E57" s="45"/>
      <c r="F57" s="44"/>
      <c r="G57" s="44"/>
      <c r="H57" s="44"/>
    </row>
    <row r="58" spans="1:8" ht="15" hidden="1">
      <c r="A58" s="42"/>
      <c r="B58" s="43"/>
      <c r="C58" s="43"/>
      <c r="D58" s="43"/>
      <c r="E58" s="45"/>
      <c r="F58" s="44"/>
      <c r="G58" s="44"/>
      <c r="H58" s="44"/>
    </row>
    <row r="59" spans="1:8" ht="15" hidden="1">
      <c r="A59" s="42"/>
      <c r="B59" s="43"/>
      <c r="C59" s="43"/>
      <c r="D59" s="43"/>
      <c r="E59" s="45"/>
      <c r="F59" s="44"/>
      <c r="G59" s="44"/>
      <c r="H59" s="44"/>
    </row>
    <row r="60" spans="1:8" ht="15" hidden="1">
      <c r="A60" s="42"/>
      <c r="B60" s="43"/>
      <c r="C60" s="43"/>
      <c r="D60" s="43"/>
      <c r="E60" s="43"/>
      <c r="F60" s="44"/>
      <c r="G60" s="44"/>
      <c r="H60" s="44"/>
    </row>
    <row r="61" spans="3:28" ht="102">
      <c r="C61" s="64" t="s">
        <v>224</v>
      </c>
      <c r="D61" s="64" t="s">
        <v>225</v>
      </c>
      <c r="E61" s="64" t="s">
        <v>226</v>
      </c>
      <c r="F61" s="64" t="s">
        <v>227</v>
      </c>
      <c r="G61" s="64" t="s">
        <v>228</v>
      </c>
      <c r="H61" s="64" t="s">
        <v>229</v>
      </c>
      <c r="I61" s="64" t="s">
        <v>230</v>
      </c>
      <c r="J61" s="64" t="s">
        <v>231</v>
      </c>
      <c r="K61" s="64" t="s">
        <v>232</v>
      </c>
      <c r="L61" s="64" t="s">
        <v>233</v>
      </c>
      <c r="M61" s="64" t="s">
        <v>234</v>
      </c>
      <c r="N61" s="64" t="s">
        <v>235</v>
      </c>
      <c r="O61" s="64" t="s">
        <v>236</v>
      </c>
      <c r="P61" s="64" t="s">
        <v>237</v>
      </c>
      <c r="Q61" s="64" t="s">
        <v>238</v>
      </c>
      <c r="R61" s="64" t="s">
        <v>239</v>
      </c>
      <c r="S61" s="3" t="s">
        <v>207</v>
      </c>
      <c r="T61" s="3" t="s">
        <v>208</v>
      </c>
      <c r="U61" s="3" t="s">
        <v>209</v>
      </c>
      <c r="V61" s="3" t="s">
        <v>210</v>
      </c>
      <c r="W61" s="3" t="s">
        <v>211</v>
      </c>
      <c r="X61" s="3" t="s">
        <v>212</v>
      </c>
      <c r="Y61" s="3" t="s">
        <v>214</v>
      </c>
      <c r="Z61" s="3" t="s">
        <v>215</v>
      </c>
      <c r="AA61" s="3" t="s">
        <v>216</v>
      </c>
      <c r="AB61" s="3" t="s">
        <v>217</v>
      </c>
    </row>
    <row r="62" spans="3:28" ht="12.75">
      <c r="C62" t="s">
        <v>162</v>
      </c>
      <c r="D62" t="s">
        <v>163</v>
      </c>
      <c r="E62" t="s">
        <v>189</v>
      </c>
      <c r="F62" t="s">
        <v>190</v>
      </c>
      <c r="G62" t="s">
        <v>164</v>
      </c>
      <c r="H62" t="s">
        <v>191</v>
      </c>
      <c r="I62" t="s">
        <v>192</v>
      </c>
      <c r="J62" t="s">
        <v>193</v>
      </c>
      <c r="K62" t="s">
        <v>165</v>
      </c>
      <c r="L62" t="s">
        <v>194</v>
      </c>
      <c r="M62" t="s">
        <v>166</v>
      </c>
      <c r="N62" t="s">
        <v>195</v>
      </c>
      <c r="O62" t="s">
        <v>196</v>
      </c>
      <c r="P62" t="s">
        <v>197</v>
      </c>
      <c r="Q62" t="s">
        <v>198</v>
      </c>
      <c r="R62" t="s">
        <v>199</v>
      </c>
      <c r="S62" s="62" t="s">
        <v>221</v>
      </c>
      <c r="T62" s="62"/>
      <c r="U62" s="62"/>
      <c r="V62" s="62"/>
      <c r="W62" s="62"/>
      <c r="X62" s="61"/>
      <c r="Y62" s="60" t="s">
        <v>222</v>
      </c>
      <c r="Z62" s="60"/>
      <c r="AA62" s="60"/>
      <c r="AB62" s="60"/>
    </row>
    <row r="63" spans="2:28" ht="12.75">
      <c r="B63" s="37" t="s">
        <v>159</v>
      </c>
      <c r="C63">
        <v>1</v>
      </c>
      <c r="D63">
        <v>1</v>
      </c>
      <c r="E63">
        <v>1</v>
      </c>
      <c r="F63">
        <v>1</v>
      </c>
      <c r="G63">
        <v>1</v>
      </c>
      <c r="H63">
        <v>1</v>
      </c>
      <c r="I63">
        <v>1</v>
      </c>
      <c r="J63">
        <v>1</v>
      </c>
      <c r="K63">
        <v>1</v>
      </c>
      <c r="L63">
        <v>1</v>
      </c>
      <c r="M63">
        <v>1</v>
      </c>
      <c r="N63">
        <v>1</v>
      </c>
      <c r="O63">
        <v>4</v>
      </c>
      <c r="P63">
        <v>4</v>
      </c>
      <c r="Q63">
        <v>4</v>
      </c>
      <c r="R63">
        <v>24</v>
      </c>
      <c r="S63">
        <v>1</v>
      </c>
      <c r="T63">
        <v>1</v>
      </c>
      <c r="U63">
        <v>1</v>
      </c>
      <c r="V63">
        <v>1</v>
      </c>
      <c r="W63">
        <v>1</v>
      </c>
      <c r="X63">
        <v>1</v>
      </c>
      <c r="Y63">
        <v>1</v>
      </c>
      <c r="Z63">
        <v>1</v>
      </c>
      <c r="AA63">
        <v>1</v>
      </c>
      <c r="AB63">
        <v>1</v>
      </c>
    </row>
    <row r="64" spans="2:28" ht="12.75">
      <c r="B64" t="s">
        <v>156</v>
      </c>
      <c r="C64">
        <f aca="true" t="shared" si="1" ref="C64:Q64">COUNTIF(C79:C118,C63)</f>
        <v>17</v>
      </c>
      <c r="D64">
        <f t="shared" si="1"/>
        <v>17</v>
      </c>
      <c r="E64">
        <f t="shared" si="1"/>
        <v>12</v>
      </c>
      <c r="F64">
        <f t="shared" si="1"/>
        <v>12</v>
      </c>
      <c r="G64">
        <f t="shared" si="1"/>
        <v>19</v>
      </c>
      <c r="H64">
        <f t="shared" si="1"/>
        <v>9</v>
      </c>
      <c r="I64">
        <f t="shared" si="1"/>
        <v>14</v>
      </c>
      <c r="J64">
        <f t="shared" si="1"/>
        <v>4</v>
      </c>
      <c r="K64">
        <f t="shared" si="1"/>
        <v>10</v>
      </c>
      <c r="L64">
        <f t="shared" si="1"/>
        <v>17</v>
      </c>
      <c r="M64">
        <f t="shared" si="1"/>
        <v>13</v>
      </c>
      <c r="N64">
        <f t="shared" si="1"/>
        <v>13</v>
      </c>
      <c r="O64">
        <f t="shared" si="1"/>
        <v>11</v>
      </c>
      <c r="P64">
        <f t="shared" si="1"/>
        <v>7</v>
      </c>
      <c r="Q64">
        <f t="shared" si="1"/>
        <v>5</v>
      </c>
      <c r="S64">
        <f>COUNTIF(S79:S118,S63)</f>
        <v>21</v>
      </c>
      <c r="T64">
        <f aca="true" t="shared" si="2" ref="T64:AB64">COUNTIF(T79:T118,T63)</f>
        <v>23</v>
      </c>
      <c r="U64">
        <f t="shared" si="2"/>
        <v>13</v>
      </c>
      <c r="V64">
        <f t="shared" si="2"/>
        <v>13</v>
      </c>
      <c r="W64">
        <f t="shared" si="2"/>
        <v>23</v>
      </c>
      <c r="X64">
        <f t="shared" si="2"/>
        <v>17</v>
      </c>
      <c r="Y64">
        <f t="shared" si="2"/>
        <v>5</v>
      </c>
      <c r="Z64">
        <f t="shared" si="2"/>
        <v>3</v>
      </c>
      <c r="AA64">
        <f t="shared" si="2"/>
        <v>15</v>
      </c>
      <c r="AB64">
        <f t="shared" si="2"/>
        <v>24</v>
      </c>
    </row>
    <row r="65" spans="2:17" ht="12.75">
      <c r="B65" t="s">
        <v>200</v>
      </c>
      <c r="O65">
        <f>COUNTIF(O79:O118,3)</f>
        <v>3</v>
      </c>
      <c r="P65">
        <f>COUNTIF(P79:P118,3)</f>
        <v>2</v>
      </c>
      <c r="Q65">
        <f>COUNTIF(Q79:Q118,3)</f>
        <v>2</v>
      </c>
    </row>
    <row r="66" spans="2:17" ht="12.75">
      <c r="B66" t="s">
        <v>201</v>
      </c>
      <c r="O66">
        <f>COUNTIF(O79:O118,2)</f>
        <v>7</v>
      </c>
      <c r="P66">
        <f>COUNTIF(P79:P118,2)</f>
        <v>4</v>
      </c>
      <c r="Q66">
        <f>COUNTIF(Q79:Q118,2)</f>
        <v>5</v>
      </c>
    </row>
    <row r="67" spans="2:17" ht="12.75">
      <c r="B67" t="s">
        <v>202</v>
      </c>
      <c r="O67">
        <f>COUNTIF(O79:O118,1)</f>
        <v>2</v>
      </c>
      <c r="P67">
        <f>COUNTIF(P79:P118,1)</f>
        <v>5</v>
      </c>
      <c r="Q67">
        <f>COUNTIF(Q79:Q118,1)</f>
        <v>6</v>
      </c>
    </row>
    <row r="68" spans="2:28" ht="12.75">
      <c r="B68" t="s">
        <v>168</v>
      </c>
      <c r="C68">
        <f aca="true" t="shared" si="3" ref="C68:Q68">COUNTIF(C79:C118,0)</f>
        <v>7</v>
      </c>
      <c r="D68">
        <f t="shared" si="3"/>
        <v>7</v>
      </c>
      <c r="E68">
        <f t="shared" si="3"/>
        <v>12</v>
      </c>
      <c r="F68">
        <f t="shared" si="3"/>
        <v>12</v>
      </c>
      <c r="G68">
        <f t="shared" si="3"/>
        <v>5</v>
      </c>
      <c r="H68">
        <f t="shared" si="3"/>
        <v>15</v>
      </c>
      <c r="I68">
        <f t="shared" si="3"/>
        <v>10</v>
      </c>
      <c r="J68">
        <f t="shared" si="3"/>
        <v>20</v>
      </c>
      <c r="K68">
        <f t="shared" si="3"/>
        <v>14</v>
      </c>
      <c r="L68">
        <f t="shared" si="3"/>
        <v>7</v>
      </c>
      <c r="M68">
        <f t="shared" si="3"/>
        <v>11</v>
      </c>
      <c r="N68">
        <f t="shared" si="3"/>
        <v>11</v>
      </c>
      <c r="O68">
        <f t="shared" si="3"/>
        <v>1</v>
      </c>
      <c r="P68">
        <f t="shared" si="3"/>
        <v>6</v>
      </c>
      <c r="Q68">
        <f t="shared" si="3"/>
        <v>6</v>
      </c>
      <c r="S68">
        <f>COUNTIF(S79:S118,0)</f>
        <v>3</v>
      </c>
      <c r="T68">
        <f aca="true" t="shared" si="4" ref="T68:AB68">COUNTIF(T79:T118,0)</f>
        <v>1</v>
      </c>
      <c r="U68">
        <f t="shared" si="4"/>
        <v>11</v>
      </c>
      <c r="V68">
        <f t="shared" si="4"/>
        <v>11</v>
      </c>
      <c r="W68">
        <f t="shared" si="4"/>
        <v>1</v>
      </c>
      <c r="X68">
        <f t="shared" si="4"/>
        <v>7</v>
      </c>
      <c r="Y68">
        <f t="shared" si="4"/>
        <v>19</v>
      </c>
      <c r="Z68">
        <f t="shared" si="4"/>
        <v>21</v>
      </c>
      <c r="AA68">
        <f t="shared" si="4"/>
        <v>9</v>
      </c>
      <c r="AB68">
        <f t="shared" si="4"/>
        <v>0</v>
      </c>
    </row>
    <row r="69" spans="2:29" ht="12.75">
      <c r="B69" t="s">
        <v>167</v>
      </c>
      <c r="C69" s="36">
        <f aca="true" t="shared" si="5" ref="C69:S69">COUNTIF(C79:C118,"")-(40-$B$5)</f>
        <v>0</v>
      </c>
      <c r="D69" s="36">
        <f t="shared" si="5"/>
        <v>0</v>
      </c>
      <c r="E69" s="36">
        <f t="shared" si="5"/>
        <v>0</v>
      </c>
      <c r="F69" s="36">
        <f t="shared" si="5"/>
        <v>0</v>
      </c>
      <c r="G69" s="36">
        <f t="shared" si="5"/>
        <v>0</v>
      </c>
      <c r="H69" s="36">
        <f t="shared" si="5"/>
        <v>0</v>
      </c>
      <c r="I69" s="36">
        <f t="shared" si="5"/>
        <v>0</v>
      </c>
      <c r="J69" s="36">
        <f t="shared" si="5"/>
        <v>0</v>
      </c>
      <c r="K69" s="36">
        <f t="shared" si="5"/>
        <v>0</v>
      </c>
      <c r="L69" s="36">
        <f t="shared" si="5"/>
        <v>0</v>
      </c>
      <c r="M69" s="36">
        <f t="shared" si="5"/>
        <v>0</v>
      </c>
      <c r="N69" s="36">
        <f t="shared" si="5"/>
        <v>0</v>
      </c>
      <c r="O69" s="36">
        <f t="shared" si="5"/>
        <v>0</v>
      </c>
      <c r="P69" s="36">
        <f t="shared" si="5"/>
        <v>0</v>
      </c>
      <c r="Q69" s="36">
        <f t="shared" si="5"/>
        <v>0</v>
      </c>
      <c r="R69" s="36">
        <f t="shared" si="5"/>
        <v>0</v>
      </c>
      <c r="S69" s="36">
        <f t="shared" si="5"/>
        <v>0</v>
      </c>
      <c r="T69" s="36">
        <f aca="true" t="shared" si="6" ref="T69:AB69">COUNTIF(T79:T118,"")-(40-$B$5)</f>
        <v>0</v>
      </c>
      <c r="U69" s="36">
        <f t="shared" si="6"/>
        <v>0</v>
      </c>
      <c r="V69" s="36">
        <f t="shared" si="6"/>
        <v>0</v>
      </c>
      <c r="W69" s="36">
        <f t="shared" si="6"/>
        <v>0</v>
      </c>
      <c r="X69" s="36">
        <f t="shared" si="6"/>
        <v>0</v>
      </c>
      <c r="Y69" s="36">
        <f t="shared" si="6"/>
        <v>0</v>
      </c>
      <c r="Z69" s="36">
        <f t="shared" si="6"/>
        <v>0</v>
      </c>
      <c r="AA69" s="36">
        <f t="shared" si="6"/>
        <v>0</v>
      </c>
      <c r="AB69" s="36">
        <f t="shared" si="6"/>
        <v>0</v>
      </c>
      <c r="AC69" s="36"/>
    </row>
    <row r="70" spans="3:29" ht="12.75"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</row>
    <row r="71" spans="2:29" ht="12.75">
      <c r="B71" t="s">
        <v>223</v>
      </c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</row>
    <row r="72" spans="2:29" ht="12.75">
      <c r="B72" t="s">
        <v>156</v>
      </c>
      <c r="C72" s="63">
        <f>C64/$B$5</f>
        <v>0.7083333333333334</v>
      </c>
      <c r="D72" s="63">
        <f aca="true" t="shared" si="7" ref="D72:AB77">D64/$B$5</f>
        <v>0.7083333333333334</v>
      </c>
      <c r="E72" s="63">
        <f t="shared" si="7"/>
        <v>0.5</v>
      </c>
      <c r="F72" s="63">
        <f t="shared" si="7"/>
        <v>0.5</v>
      </c>
      <c r="G72" s="63">
        <f t="shared" si="7"/>
        <v>0.7916666666666666</v>
      </c>
      <c r="H72" s="63">
        <f t="shared" si="7"/>
        <v>0.375</v>
      </c>
      <c r="I72" s="63">
        <f t="shared" si="7"/>
        <v>0.5833333333333334</v>
      </c>
      <c r="J72" s="63">
        <f t="shared" si="7"/>
        <v>0.16666666666666666</v>
      </c>
      <c r="K72" s="63">
        <f t="shared" si="7"/>
        <v>0.4166666666666667</v>
      </c>
      <c r="L72" s="63">
        <f t="shared" si="7"/>
        <v>0.7083333333333334</v>
      </c>
      <c r="M72" s="63">
        <f t="shared" si="7"/>
        <v>0.5416666666666666</v>
      </c>
      <c r="N72" s="63">
        <f t="shared" si="7"/>
        <v>0.5416666666666666</v>
      </c>
      <c r="O72" s="63">
        <f t="shared" si="7"/>
        <v>0.4583333333333333</v>
      </c>
      <c r="P72" s="63">
        <f t="shared" si="7"/>
        <v>0.2916666666666667</v>
      </c>
      <c r="Q72" s="63">
        <f t="shared" si="7"/>
        <v>0.20833333333333334</v>
      </c>
      <c r="R72" s="63"/>
      <c r="S72" s="63">
        <f t="shared" si="7"/>
        <v>0.875</v>
      </c>
      <c r="T72" s="63">
        <f t="shared" si="7"/>
        <v>0.9583333333333334</v>
      </c>
      <c r="U72" s="63">
        <f t="shared" si="7"/>
        <v>0.5416666666666666</v>
      </c>
      <c r="V72" s="63">
        <f t="shared" si="7"/>
        <v>0.5416666666666666</v>
      </c>
      <c r="W72" s="63">
        <f t="shared" si="7"/>
        <v>0.9583333333333334</v>
      </c>
      <c r="X72" s="63">
        <f t="shared" si="7"/>
        <v>0.7083333333333334</v>
      </c>
      <c r="Y72" s="63">
        <f t="shared" si="7"/>
        <v>0.20833333333333334</v>
      </c>
      <c r="Z72" s="63">
        <f t="shared" si="7"/>
        <v>0.125</v>
      </c>
      <c r="AA72" s="63">
        <f t="shared" si="7"/>
        <v>0.625</v>
      </c>
      <c r="AB72" s="63">
        <f t="shared" si="7"/>
        <v>1</v>
      </c>
      <c r="AC72" s="36"/>
    </row>
    <row r="73" spans="2:29" ht="12.75">
      <c r="B73" t="s">
        <v>200</v>
      </c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>
        <f>O65/$B$5</f>
        <v>0.125</v>
      </c>
      <c r="P73" s="63">
        <f>P65/$B$5</f>
        <v>0.08333333333333333</v>
      </c>
      <c r="Q73" s="63">
        <f>Q65/$B$5</f>
        <v>0.08333333333333333</v>
      </c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36"/>
    </row>
    <row r="74" spans="2:29" ht="12.75">
      <c r="B74" t="s">
        <v>201</v>
      </c>
      <c r="C74" s="63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>
        <f t="shared" si="7"/>
        <v>0.2916666666666667</v>
      </c>
      <c r="P74" s="63">
        <f t="shared" si="7"/>
        <v>0.16666666666666666</v>
      </c>
      <c r="Q74" s="63">
        <f t="shared" si="7"/>
        <v>0.20833333333333334</v>
      </c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36"/>
    </row>
    <row r="75" spans="2:29" ht="12.75">
      <c r="B75" t="s">
        <v>202</v>
      </c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>
        <f t="shared" si="7"/>
        <v>0.08333333333333333</v>
      </c>
      <c r="P75" s="63">
        <f t="shared" si="7"/>
        <v>0.20833333333333334</v>
      </c>
      <c r="Q75" s="63">
        <f t="shared" si="7"/>
        <v>0.25</v>
      </c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36"/>
    </row>
    <row r="76" spans="2:29" ht="12.75">
      <c r="B76" t="s">
        <v>168</v>
      </c>
      <c r="C76" s="63">
        <f>C68/$B$5</f>
        <v>0.2916666666666667</v>
      </c>
      <c r="D76" s="63">
        <f t="shared" si="7"/>
        <v>0.2916666666666667</v>
      </c>
      <c r="E76" s="63">
        <f t="shared" si="7"/>
        <v>0.5</v>
      </c>
      <c r="F76" s="63">
        <f t="shared" si="7"/>
        <v>0.5</v>
      </c>
      <c r="G76" s="63">
        <f t="shared" si="7"/>
        <v>0.20833333333333334</v>
      </c>
      <c r="H76" s="63">
        <f t="shared" si="7"/>
        <v>0.625</v>
      </c>
      <c r="I76" s="63">
        <f t="shared" si="7"/>
        <v>0.4166666666666667</v>
      </c>
      <c r="J76" s="63">
        <f t="shared" si="7"/>
        <v>0.8333333333333334</v>
      </c>
      <c r="K76" s="63">
        <f t="shared" si="7"/>
        <v>0.5833333333333334</v>
      </c>
      <c r="L76" s="63">
        <f t="shared" si="7"/>
        <v>0.2916666666666667</v>
      </c>
      <c r="M76" s="63">
        <f t="shared" si="7"/>
        <v>0.4583333333333333</v>
      </c>
      <c r="N76" s="63">
        <f t="shared" si="7"/>
        <v>0.4583333333333333</v>
      </c>
      <c r="O76" s="63">
        <f t="shared" si="7"/>
        <v>0.041666666666666664</v>
      </c>
      <c r="P76" s="63">
        <f t="shared" si="7"/>
        <v>0.25</v>
      </c>
      <c r="Q76" s="63">
        <f t="shared" si="7"/>
        <v>0.25</v>
      </c>
      <c r="R76" s="63"/>
      <c r="S76" s="63">
        <f t="shared" si="7"/>
        <v>0.125</v>
      </c>
      <c r="T76" s="63">
        <f t="shared" si="7"/>
        <v>0.041666666666666664</v>
      </c>
      <c r="U76" s="63">
        <f t="shared" si="7"/>
        <v>0.4583333333333333</v>
      </c>
      <c r="V76" s="63">
        <f t="shared" si="7"/>
        <v>0.4583333333333333</v>
      </c>
      <c r="W76" s="63">
        <f t="shared" si="7"/>
        <v>0.041666666666666664</v>
      </c>
      <c r="X76" s="63">
        <f t="shared" si="7"/>
        <v>0.2916666666666667</v>
      </c>
      <c r="Y76" s="63">
        <f t="shared" si="7"/>
        <v>0.7916666666666666</v>
      </c>
      <c r="Z76" s="63">
        <f t="shared" si="7"/>
        <v>0.875</v>
      </c>
      <c r="AA76" s="63">
        <f t="shared" si="7"/>
        <v>0.375</v>
      </c>
      <c r="AB76" s="63">
        <f t="shared" si="7"/>
        <v>0</v>
      </c>
      <c r="AC76" s="36"/>
    </row>
    <row r="77" spans="2:28" ht="12.75">
      <c r="B77" t="s">
        <v>167</v>
      </c>
      <c r="C77" s="63">
        <f>C69/$B$5</f>
        <v>0</v>
      </c>
      <c r="D77" s="63">
        <f t="shared" si="7"/>
        <v>0</v>
      </c>
      <c r="E77" s="63">
        <f t="shared" si="7"/>
        <v>0</v>
      </c>
      <c r="F77" s="63">
        <f t="shared" si="7"/>
        <v>0</v>
      </c>
      <c r="G77" s="63">
        <f t="shared" si="7"/>
        <v>0</v>
      </c>
      <c r="H77" s="63">
        <f t="shared" si="7"/>
        <v>0</v>
      </c>
      <c r="I77" s="63">
        <f t="shared" si="7"/>
        <v>0</v>
      </c>
      <c r="J77" s="63">
        <f t="shared" si="7"/>
        <v>0</v>
      </c>
      <c r="K77" s="63">
        <f t="shared" si="7"/>
        <v>0</v>
      </c>
      <c r="L77" s="63">
        <f t="shared" si="7"/>
        <v>0</v>
      </c>
      <c r="M77" s="63">
        <f t="shared" si="7"/>
        <v>0</v>
      </c>
      <c r="N77" s="63">
        <f t="shared" si="7"/>
        <v>0</v>
      </c>
      <c r="O77" s="63">
        <f t="shared" si="7"/>
        <v>0</v>
      </c>
      <c r="P77" s="63">
        <f t="shared" si="7"/>
        <v>0</v>
      </c>
      <c r="Q77" s="63">
        <f t="shared" si="7"/>
        <v>0</v>
      </c>
      <c r="R77" s="63">
        <f t="shared" si="7"/>
        <v>0</v>
      </c>
      <c r="S77" s="63">
        <f t="shared" si="7"/>
        <v>0</v>
      </c>
      <c r="T77" s="63">
        <f t="shared" si="7"/>
        <v>0</v>
      </c>
      <c r="U77" s="63">
        <f t="shared" si="7"/>
        <v>0</v>
      </c>
      <c r="V77" s="63">
        <f t="shared" si="7"/>
        <v>0</v>
      </c>
      <c r="W77" s="63">
        <f t="shared" si="7"/>
        <v>0</v>
      </c>
      <c r="X77" s="63">
        <f t="shared" si="7"/>
        <v>0</v>
      </c>
      <c r="Y77" s="63">
        <f t="shared" si="7"/>
        <v>0</v>
      </c>
      <c r="Z77" s="63">
        <f t="shared" si="7"/>
        <v>0</v>
      </c>
      <c r="AA77" s="63">
        <f t="shared" si="7"/>
        <v>0</v>
      </c>
      <c r="AB77" s="63">
        <f t="shared" si="7"/>
        <v>0</v>
      </c>
    </row>
    <row r="78" spans="1:30" ht="102" customHeight="1">
      <c r="A78" t="str">
        <f>Аркуш1!B23</f>
        <v>Оцінки учнів (прізвища не потрібні) у 12-ти бальній системі. Та поелементний аналіз робіт</v>
      </c>
      <c r="B78" t="str">
        <f>Аркуш1!C23</f>
        <v>Українська мова (оцінка)</v>
      </c>
      <c r="C78" s="47" t="str">
        <f>Аркуш1!D23</f>
        <v>Завдання 1</v>
      </c>
      <c r="D78" s="47" t="str">
        <f>Аркуш1!E23</f>
        <v>Завдання 2</v>
      </c>
      <c r="E78" s="47" t="str">
        <f>Аркуш1!F23</f>
        <v>Завдання 3</v>
      </c>
      <c r="F78" s="47" t="str">
        <f>Аркуш1!G23</f>
        <v>Завдання 4</v>
      </c>
      <c r="G78" s="47" t="str">
        <f>Аркуш1!H23</f>
        <v>Завдання 5</v>
      </c>
      <c r="H78" s="47" t="str">
        <f>Аркуш1!I23</f>
        <v>Завдання 6</v>
      </c>
      <c r="I78" s="47" t="str">
        <f>Аркуш1!J23</f>
        <v>Завдання 7</v>
      </c>
      <c r="J78" s="47" t="str">
        <f>Аркуш1!K23</f>
        <v>Завдання 8</v>
      </c>
      <c r="K78" s="47" t="str">
        <f>Аркуш1!L23</f>
        <v>Завдання 9</v>
      </c>
      <c r="L78" s="47" t="str">
        <f>Аркуш1!M23</f>
        <v>Завдання 10</v>
      </c>
      <c r="M78" s="47" t="str">
        <f>Аркуш1!N23</f>
        <v>Завдання 11</v>
      </c>
      <c r="N78" s="47" t="str">
        <f>Аркуш1!O23</f>
        <v>Завдання 12</v>
      </c>
      <c r="O78" s="47" t="str">
        <f>Аркуш1!P23</f>
        <v>Завдання 13</v>
      </c>
      <c r="P78" s="47" t="str">
        <f>Аркуш1!Q23</f>
        <v>Завдання 14</v>
      </c>
      <c r="Q78" s="47" t="str">
        <f>Аркуш1!R23</f>
        <v>Завдання 15</v>
      </c>
      <c r="R78" s="47" t="str">
        <f>Аркуш1!S23</f>
        <v>Завдання 16</v>
      </c>
      <c r="S78" s="47" t="str">
        <f>Аркуш1!T23</f>
        <v>Сформульовано тезу</v>
      </c>
      <c r="T78" s="47" t="str">
        <f>Аркуш1!U23</f>
        <v>Наведено аргументи</v>
      </c>
      <c r="U78" s="47" t="str">
        <f>Аркуш1!V23</f>
        <v>Є приклад із літератури чи ін. видів мистецтва</v>
      </c>
      <c r="V78" s="47" t="str">
        <f>Аркуш1!W23</f>
        <v>Є приклад з історії чи власного життя</v>
      </c>
      <c r="W78" s="47" t="str">
        <f>Аркуш1!X23</f>
        <v>Наявна логіка  викладу думок</v>
      </c>
      <c r="X78" s="47" t="str">
        <f>Аркуш1!Y23</f>
        <v>Сформульовано висновок</v>
      </c>
      <c r="Y78" s="47" t="str">
        <f>Аркуш1!Z23</f>
        <v>Орфографічна та пунктуаційна грамотність  (0-4 помилки)</v>
      </c>
      <c r="Z78" s="47" t="str">
        <f>Аркуш1!AA23</f>
        <v>Дотримання лексичних норм (0-2 помилки)</v>
      </c>
      <c r="AA78" s="47" t="str">
        <f>Аркуш1!AB23</f>
        <v>Дотримання граматичних норм (0-2 помилки)</v>
      </c>
      <c r="AB78" s="47" t="str">
        <f>Аркуш1!AC23</f>
        <v>Дотримання стилістичних норм (0-2 помилки)</v>
      </c>
      <c r="AC78" s="47" t="str">
        <f>Аркуш1!AD23</f>
        <v>Сума балів</v>
      </c>
      <c r="AD78" s="47"/>
    </row>
    <row r="79" spans="1:30" ht="12.75">
      <c r="A79" t="str">
        <f>Аркуш1!B24</f>
        <v>Учень_1</v>
      </c>
      <c r="B79">
        <f>Аркуш1!C24</f>
        <v>8</v>
      </c>
      <c r="C79" s="36">
        <f>IF(Аркуш1!D24="","",Аркуш1!D24)</f>
        <v>1</v>
      </c>
      <c r="D79" s="36">
        <f>IF(Аркуш1!E24="","",Аркуш1!E24)</f>
        <v>1</v>
      </c>
      <c r="E79" s="36">
        <f>IF(Аркуш1!F24="","",Аркуш1!F24)</f>
        <v>1</v>
      </c>
      <c r="F79" s="36">
        <f>IF(Аркуш1!G24="","",Аркуш1!G24)</f>
        <v>1</v>
      </c>
      <c r="G79" s="36">
        <f>IF(Аркуш1!H24="","",Аркуш1!H24)</f>
        <v>1</v>
      </c>
      <c r="H79" s="36">
        <f>IF(Аркуш1!I24="","",Аркуш1!I24)</f>
        <v>0</v>
      </c>
      <c r="I79" s="36">
        <f>IF(Аркуш1!J24="","",Аркуш1!J24)</f>
        <v>1</v>
      </c>
      <c r="J79" s="36">
        <f>IF(Аркуш1!K24="","",Аркуш1!K24)</f>
        <v>0</v>
      </c>
      <c r="K79" s="36">
        <f>IF(Аркуш1!L24="","",Аркуш1!L24)</f>
        <v>1</v>
      </c>
      <c r="L79" s="36">
        <f>IF(Аркуш1!M24="","",Аркуш1!M24)</f>
        <v>1</v>
      </c>
      <c r="M79" s="36">
        <f>IF(Аркуш1!N24="","",Аркуш1!N24)</f>
        <v>1</v>
      </c>
      <c r="N79" s="36">
        <f>IF(Аркуш1!O24="","",Аркуш1!O24)</f>
        <v>1</v>
      </c>
      <c r="O79" s="36">
        <f>IF(Аркуш1!P24="","",Аркуш1!P24)</f>
        <v>2</v>
      </c>
      <c r="P79" s="36">
        <f>IF(Аркуш1!Q24="","",Аркуш1!Q24)</f>
        <v>4</v>
      </c>
      <c r="Q79" s="36">
        <f>IF(Аркуш1!R24="","",Аркуш1!R24)</f>
        <v>0</v>
      </c>
      <c r="R79" s="36">
        <f>IF(Аркуш1!S24="","",Аркуш1!S24)</f>
        <v>16</v>
      </c>
      <c r="S79" s="36">
        <f>IF(Аркуш1!T24="","",Аркуш1!T24)</f>
        <v>1</v>
      </c>
      <c r="T79" s="36">
        <f>IF(Аркуш1!U24="","",Аркуш1!U24)</f>
        <v>1</v>
      </c>
      <c r="U79" s="36">
        <f>IF(Аркуш1!V24="","",Аркуш1!V24)</f>
        <v>1</v>
      </c>
      <c r="V79" s="36">
        <f>IF(Аркуш1!W24="","",Аркуш1!W24)</f>
        <v>0</v>
      </c>
      <c r="W79" s="36">
        <f>IF(Аркуш1!X24="","",Аркуш1!X24)</f>
        <v>1</v>
      </c>
      <c r="X79" s="36">
        <f>IF(Аркуш1!Y24="","",Аркуш1!Y24)</f>
        <v>1</v>
      </c>
      <c r="Y79" s="36">
        <f>IF(Аркуш1!Z24="","",Аркуш1!Z24)</f>
        <v>0</v>
      </c>
      <c r="Z79" s="36">
        <f>IF(Аркуш1!AA24="","",Аркуш1!AA24)</f>
        <v>1</v>
      </c>
      <c r="AA79" s="36">
        <f>IF(Аркуш1!AB24="","",Аркуш1!AB24)</f>
        <v>1</v>
      </c>
      <c r="AB79" s="36">
        <f>IF(Аркуш1!AC24="","",Аркуш1!AC24)</f>
        <v>1</v>
      </c>
      <c r="AC79" s="36">
        <f>IF(Аркуш1!AD24="","",Аркуш1!AD24)</f>
        <v>32</v>
      </c>
      <c r="AD79" s="36">
        <f>IF(Аркуш1!AE24="","",Аркуш1!AE24)</f>
      </c>
    </row>
    <row r="80" spans="1:30" ht="12.75">
      <c r="A80" t="str">
        <f>Аркуш1!B25</f>
        <v>Учень_2</v>
      </c>
      <c r="B80">
        <f>Аркуш1!C25</f>
        <v>9</v>
      </c>
      <c r="C80" s="36">
        <f>IF(Аркуш1!D25="","",Аркуш1!D25)</f>
        <v>1</v>
      </c>
      <c r="D80" s="36">
        <f>IF(Аркуш1!E25="","",Аркуш1!E25)</f>
        <v>1</v>
      </c>
      <c r="E80" s="36">
        <f>IF(Аркуш1!F25="","",Аркуш1!F25)</f>
        <v>1</v>
      </c>
      <c r="F80" s="36">
        <f>IF(Аркуш1!G25="","",Аркуш1!G25)</f>
        <v>1</v>
      </c>
      <c r="G80" s="36">
        <f>IF(Аркуш1!H25="","",Аркуш1!H25)</f>
        <v>1</v>
      </c>
      <c r="H80" s="36">
        <f>IF(Аркуш1!I25="","",Аркуш1!I25)</f>
        <v>0</v>
      </c>
      <c r="I80" s="36">
        <f>IF(Аркуш1!J25="","",Аркуш1!J25)</f>
        <v>0</v>
      </c>
      <c r="J80" s="36">
        <f>IF(Аркуш1!K25="","",Аркуш1!K25)</f>
        <v>0</v>
      </c>
      <c r="K80" s="36">
        <f>IF(Аркуш1!L25="","",Аркуш1!L25)</f>
        <v>1</v>
      </c>
      <c r="L80" s="36">
        <f>IF(Аркуш1!M25="","",Аркуш1!M25)</f>
        <v>1</v>
      </c>
      <c r="M80" s="36">
        <f>IF(Аркуш1!N25="","",Аркуш1!N25)</f>
        <v>1</v>
      </c>
      <c r="N80" s="36">
        <f>IF(Аркуш1!O25="","",Аркуш1!O25)</f>
        <v>1</v>
      </c>
      <c r="O80" s="36">
        <f>IF(Аркуш1!P25="","",Аркуш1!P25)</f>
        <v>4</v>
      </c>
      <c r="P80" s="36">
        <f>IF(Аркуш1!Q25="","",Аркуш1!Q25)</f>
        <v>3</v>
      </c>
      <c r="Q80" s="36">
        <f>IF(Аркуш1!R25="","",Аркуш1!R25)</f>
        <v>1</v>
      </c>
      <c r="R80" s="36">
        <f>IF(Аркуш1!S25="","",Аркуш1!S25)</f>
        <v>18</v>
      </c>
      <c r="S80" s="36">
        <f>IF(Аркуш1!T25="","",Аркуш1!T25)</f>
        <v>1</v>
      </c>
      <c r="T80" s="36">
        <f>IF(Аркуш1!U25="","",Аркуш1!U25)</f>
        <v>1</v>
      </c>
      <c r="U80" s="36">
        <f>IF(Аркуш1!V25="","",Аркуш1!V25)</f>
        <v>1</v>
      </c>
      <c r="V80" s="36">
        <f>IF(Аркуш1!W25="","",Аркуш1!W25)</f>
        <v>0</v>
      </c>
      <c r="W80" s="36">
        <f>IF(Аркуш1!X25="","",Аркуш1!X25)</f>
        <v>1</v>
      </c>
      <c r="X80" s="36">
        <f>IF(Аркуш1!Y25="","",Аркуш1!Y25)</f>
        <v>1</v>
      </c>
      <c r="Y80" s="36">
        <f>IF(Аркуш1!Z25="","",Аркуш1!Z25)</f>
        <v>1</v>
      </c>
      <c r="Z80" s="36">
        <f>IF(Аркуш1!AA25="","",Аркуш1!AA25)</f>
        <v>0</v>
      </c>
      <c r="AA80" s="36">
        <f>IF(Аркуш1!AB25="","",Аркуш1!AB25)</f>
        <v>1</v>
      </c>
      <c r="AB80" s="36">
        <f>IF(Аркуш1!AC25="","",Аркуш1!AC25)</f>
        <v>1</v>
      </c>
      <c r="AC80" s="36">
        <f>IF(Аркуш1!AD25="","",Аркуш1!AD25)</f>
        <v>35</v>
      </c>
      <c r="AD80" s="36">
        <f>IF(Аркуш1!AE25="","",Аркуш1!AE25)</f>
      </c>
    </row>
    <row r="81" spans="1:30" ht="12.75">
      <c r="A81" t="str">
        <f>Аркуш1!B26</f>
        <v>Учень_3</v>
      </c>
      <c r="B81">
        <f>Аркуш1!C26</f>
        <v>4</v>
      </c>
      <c r="C81" s="36">
        <f>IF(Аркуш1!D26="","",Аркуш1!D26)</f>
        <v>0</v>
      </c>
      <c r="D81" s="36">
        <f>IF(Аркуш1!E26="","",Аркуш1!E26)</f>
        <v>0</v>
      </c>
      <c r="E81" s="36">
        <f>IF(Аркуш1!F26="","",Аркуш1!F26)</f>
        <v>0</v>
      </c>
      <c r="F81" s="36">
        <f>IF(Аркуш1!G26="","",Аркуш1!G26)</f>
        <v>1</v>
      </c>
      <c r="G81" s="36">
        <f>IF(Аркуш1!H26="","",Аркуш1!H26)</f>
        <v>0</v>
      </c>
      <c r="H81" s="36">
        <f>IF(Аркуш1!I26="","",Аркуш1!I26)</f>
        <v>0</v>
      </c>
      <c r="I81" s="36">
        <f>IF(Аркуш1!J26="","",Аркуш1!J26)</f>
        <v>1</v>
      </c>
      <c r="J81" s="36">
        <f>IF(Аркуш1!K26="","",Аркуш1!K26)</f>
        <v>0</v>
      </c>
      <c r="K81" s="36">
        <f>IF(Аркуш1!L26="","",Аркуш1!L26)</f>
        <v>0</v>
      </c>
      <c r="L81" s="36">
        <f>IF(Аркуш1!M26="","",Аркуш1!M26)</f>
        <v>1</v>
      </c>
      <c r="M81" s="36">
        <f>IF(Аркуш1!N26="","",Аркуш1!N26)</f>
        <v>0</v>
      </c>
      <c r="N81" s="36">
        <f>IF(Аркуш1!O26="","",Аркуш1!O26)</f>
        <v>0</v>
      </c>
      <c r="O81" s="36">
        <f>IF(Аркуш1!P26="","",Аркуш1!P26)</f>
        <v>2</v>
      </c>
      <c r="P81" s="36">
        <f>IF(Аркуш1!Q26="","",Аркуш1!Q26)</f>
        <v>2</v>
      </c>
      <c r="Q81" s="36">
        <f>IF(Аркуш1!R26="","",Аркуш1!R26)</f>
        <v>3</v>
      </c>
      <c r="R81" s="36">
        <f>IF(Аркуш1!S26="","",Аркуш1!S26)</f>
        <v>5</v>
      </c>
      <c r="S81" s="36">
        <f>IF(Аркуш1!T26="","",Аркуш1!T26)</f>
        <v>0</v>
      </c>
      <c r="T81" s="36">
        <f>IF(Аркуш1!U26="","",Аркуш1!U26)</f>
        <v>1</v>
      </c>
      <c r="U81" s="36">
        <f>IF(Аркуш1!V26="","",Аркуш1!V26)</f>
        <v>0</v>
      </c>
      <c r="V81" s="36">
        <f>IF(Аркуш1!W26="","",Аркуш1!W26)</f>
        <v>0</v>
      </c>
      <c r="W81" s="36">
        <f>IF(Аркуш1!X26="","",Аркуш1!X26)</f>
        <v>1</v>
      </c>
      <c r="X81" s="36">
        <f>IF(Аркуш1!Y26="","",Аркуш1!Y26)</f>
        <v>1</v>
      </c>
      <c r="Y81" s="36">
        <f>IF(Аркуш1!Z26="","",Аркуш1!Z26)</f>
        <v>0</v>
      </c>
      <c r="Z81" s="36">
        <f>IF(Аркуш1!AA26="","",Аркуш1!AA26)</f>
        <v>0</v>
      </c>
      <c r="AA81" s="36">
        <f>IF(Аркуш1!AB26="","",Аркуш1!AB26)</f>
        <v>0</v>
      </c>
      <c r="AB81" s="36">
        <f>IF(Аркуш1!AC26="","",Аркуш1!AC26)</f>
        <v>1</v>
      </c>
      <c r="AC81" s="36">
        <f>IF(Аркуш1!AD26="","",Аркуш1!AD26)</f>
        <v>15</v>
      </c>
      <c r="AD81" s="36">
        <f>IF(Аркуш1!AE26="","",Аркуш1!AE26)</f>
      </c>
    </row>
    <row r="82" spans="1:30" ht="12.75">
      <c r="A82" t="str">
        <f>Аркуш1!B27</f>
        <v>Учень_4</v>
      </c>
      <c r="B82">
        <f>Аркуш1!C27</f>
        <v>6</v>
      </c>
      <c r="C82" s="36">
        <f>IF(Аркуш1!D27="","",Аркуш1!D27)</f>
        <v>1</v>
      </c>
      <c r="D82" s="36">
        <f>IF(Аркуш1!E27="","",Аркуш1!E27)</f>
        <v>0</v>
      </c>
      <c r="E82" s="36">
        <f>IF(Аркуш1!F27="","",Аркуш1!F27)</f>
        <v>0</v>
      </c>
      <c r="F82" s="36">
        <f>IF(Аркуш1!G27="","",Аркуш1!G27)</f>
        <v>0</v>
      </c>
      <c r="G82" s="36">
        <f>IF(Аркуш1!H27="","",Аркуш1!H27)</f>
        <v>1</v>
      </c>
      <c r="H82" s="36">
        <f>IF(Аркуш1!I27="","",Аркуш1!I27)</f>
        <v>1</v>
      </c>
      <c r="I82" s="36">
        <f>IF(Аркуш1!J27="","",Аркуш1!J27)</f>
        <v>0</v>
      </c>
      <c r="J82" s="36">
        <f>IF(Аркуш1!K27="","",Аркуш1!K27)</f>
        <v>0</v>
      </c>
      <c r="K82" s="36">
        <f>IF(Аркуш1!L27="","",Аркуш1!L27)</f>
        <v>0</v>
      </c>
      <c r="L82" s="36">
        <f>IF(Аркуш1!M27="","",Аркуш1!M27)</f>
        <v>0</v>
      </c>
      <c r="M82" s="36">
        <f>IF(Аркуш1!N27="","",Аркуш1!N27)</f>
        <v>1</v>
      </c>
      <c r="N82" s="36">
        <f>IF(Аркуш1!O27="","",Аркуш1!O27)</f>
        <v>1</v>
      </c>
      <c r="O82" s="36">
        <f>IF(Аркуш1!P27="","",Аркуш1!P27)</f>
        <v>4</v>
      </c>
      <c r="P82" s="36">
        <f>IF(Аркуш1!Q27="","",Аркуш1!Q27)</f>
        <v>2</v>
      </c>
      <c r="Q82" s="36">
        <f>IF(Аркуш1!R27="","",Аркуш1!R27)</f>
        <v>2</v>
      </c>
      <c r="R82" s="36">
        <f>IF(Аркуш1!S27="","",Аркуш1!S27)</f>
        <v>9</v>
      </c>
      <c r="S82" s="36">
        <f>IF(Аркуш1!T27="","",Аркуш1!T27)</f>
        <v>1</v>
      </c>
      <c r="T82" s="36">
        <f>IF(Аркуш1!U27="","",Аркуш1!U27)</f>
        <v>1</v>
      </c>
      <c r="U82" s="36">
        <f>IF(Аркуш1!V27="","",Аркуш1!V27)</f>
        <v>0</v>
      </c>
      <c r="V82" s="36">
        <f>IF(Аркуш1!W27="","",Аркуш1!W27)</f>
        <v>1</v>
      </c>
      <c r="W82" s="36">
        <f>IF(Аркуш1!X27="","",Аркуш1!X27)</f>
        <v>1</v>
      </c>
      <c r="X82" s="36">
        <f>IF(Аркуш1!Y27="","",Аркуш1!Y27)</f>
        <v>0</v>
      </c>
      <c r="Y82" s="36">
        <f>IF(Аркуш1!Z27="","",Аркуш1!Z27)</f>
        <v>0</v>
      </c>
      <c r="Z82" s="36">
        <f>IF(Аркуш1!AA27="","",Аркуш1!AA27)</f>
        <v>0</v>
      </c>
      <c r="AA82" s="36">
        <f>IF(Аркуш1!AB27="","",Аркуш1!AB27)</f>
        <v>1</v>
      </c>
      <c r="AB82" s="36">
        <f>IF(Аркуш1!AC27="","",Аркуш1!AC27)</f>
        <v>1</v>
      </c>
      <c r="AC82" s="36">
        <f>IF(Аркуш1!AD27="","",Аркуш1!AD27)</f>
        <v>22</v>
      </c>
      <c r="AD82" s="36">
        <f>IF(Аркуш1!AE27="","",Аркуш1!AE27)</f>
      </c>
    </row>
    <row r="83" spans="1:30" ht="12.75">
      <c r="A83" t="str">
        <f>Аркуш1!B28</f>
        <v>Учень_5</v>
      </c>
      <c r="B83">
        <f>Аркуш1!C28</f>
        <v>12</v>
      </c>
      <c r="C83" s="36">
        <f>IF(Аркуш1!D28="","",Аркуш1!D28)</f>
        <v>1</v>
      </c>
      <c r="D83" s="36">
        <f>IF(Аркуш1!E28="","",Аркуш1!E28)</f>
        <v>1</v>
      </c>
      <c r="E83" s="36">
        <f>IF(Аркуш1!F28="","",Аркуш1!F28)</f>
        <v>1</v>
      </c>
      <c r="F83" s="36">
        <f>IF(Аркуш1!G28="","",Аркуш1!G28)</f>
        <v>1</v>
      </c>
      <c r="G83" s="36">
        <f>IF(Аркуш1!H28="","",Аркуш1!H28)</f>
        <v>1</v>
      </c>
      <c r="H83" s="36">
        <f>IF(Аркуш1!I28="","",Аркуш1!I28)</f>
        <v>1</v>
      </c>
      <c r="I83" s="36">
        <f>IF(Аркуш1!J28="","",Аркуш1!J28)</f>
        <v>1</v>
      </c>
      <c r="J83" s="36">
        <f>IF(Аркуш1!K28="","",Аркуш1!K28)</f>
        <v>1</v>
      </c>
      <c r="K83" s="36">
        <f>IF(Аркуш1!L28="","",Аркуш1!L28)</f>
        <v>1</v>
      </c>
      <c r="L83" s="36">
        <f>IF(Аркуш1!M28="","",Аркуш1!M28)</f>
        <v>1</v>
      </c>
      <c r="M83" s="36">
        <f>IF(Аркуш1!N28="","",Аркуш1!N28)</f>
        <v>1</v>
      </c>
      <c r="N83" s="36">
        <f>IF(Аркуш1!O28="","",Аркуш1!O28)</f>
        <v>1</v>
      </c>
      <c r="O83" s="36">
        <f>IF(Аркуш1!P28="","",Аркуш1!P28)</f>
        <v>4</v>
      </c>
      <c r="P83" s="36">
        <f>IF(Аркуш1!Q28="","",Аркуш1!Q28)</f>
        <v>4</v>
      </c>
      <c r="Q83" s="36">
        <f>IF(Аркуш1!R28="","",Аркуш1!R28)</f>
        <v>4</v>
      </c>
      <c r="R83" s="36">
        <f>IF(Аркуш1!S28="","",Аркуш1!S28)</f>
        <v>21</v>
      </c>
      <c r="S83" s="36">
        <f>IF(Аркуш1!T28="","",Аркуш1!T28)</f>
        <v>1</v>
      </c>
      <c r="T83" s="36">
        <f>IF(Аркуш1!U28="","",Аркуш1!U28)</f>
        <v>1</v>
      </c>
      <c r="U83" s="36">
        <f>IF(Аркуш1!V28="","",Аркуш1!V28)</f>
        <v>1</v>
      </c>
      <c r="V83" s="36">
        <f>IF(Аркуш1!W28="","",Аркуш1!W28)</f>
        <v>1</v>
      </c>
      <c r="W83" s="36">
        <f>IF(Аркуш1!X28="","",Аркуш1!X28)</f>
        <v>1</v>
      </c>
      <c r="X83" s="36">
        <f>IF(Аркуш1!Y28="","",Аркуш1!Y28)</f>
        <v>1</v>
      </c>
      <c r="Y83" s="36">
        <f>IF(Аркуш1!Z28="","",Аркуш1!Z28)</f>
        <v>1</v>
      </c>
      <c r="Z83" s="36">
        <f>IF(Аркуш1!AA28="","",Аркуш1!AA28)</f>
        <v>1</v>
      </c>
      <c r="AA83" s="36">
        <f>IF(Аркуш1!AB28="","",Аркуш1!AB28)</f>
        <v>1</v>
      </c>
      <c r="AB83" s="36">
        <f>IF(Аркуш1!AC28="","",Аркуш1!AC28)</f>
        <v>1</v>
      </c>
      <c r="AC83" s="36">
        <f>IF(Аркуш1!AD28="","",Аркуш1!AD28)</f>
        <v>45</v>
      </c>
      <c r="AD83" s="36">
        <f>IF(Аркуш1!AE28="","",Аркуш1!AE28)</f>
      </c>
    </row>
    <row r="84" spans="1:30" ht="12.75">
      <c r="A84" t="str">
        <f>Аркуш1!B29</f>
        <v>Учень_6</v>
      </c>
      <c r="B84">
        <f>Аркуш1!C29</f>
        <v>2</v>
      </c>
      <c r="C84" s="36">
        <f>IF(Аркуш1!D29="","",Аркуш1!D29)</f>
        <v>0</v>
      </c>
      <c r="D84" s="36">
        <f>IF(Аркуш1!E29="","",Аркуш1!E29)</f>
        <v>1</v>
      </c>
      <c r="E84" s="36">
        <f>IF(Аркуш1!F29="","",Аркуш1!F29)</f>
        <v>0</v>
      </c>
      <c r="F84" s="36">
        <f>IF(Аркуш1!G29="","",Аркуш1!G29)</f>
        <v>0</v>
      </c>
      <c r="G84" s="36">
        <f>IF(Аркуш1!H29="","",Аркуш1!H29)</f>
        <v>0</v>
      </c>
      <c r="H84" s="36">
        <f>IF(Аркуш1!I29="","",Аркуш1!I29)</f>
        <v>0</v>
      </c>
      <c r="I84" s="36">
        <f>IF(Аркуш1!J29="","",Аркуш1!J29)</f>
        <v>0</v>
      </c>
      <c r="J84" s="36">
        <f>IF(Аркуш1!K29="","",Аркуш1!K29)</f>
        <v>0</v>
      </c>
      <c r="K84" s="36">
        <f>IF(Аркуш1!L29="","",Аркуш1!L29)</f>
        <v>0</v>
      </c>
      <c r="L84" s="36">
        <f>IF(Аркуш1!M29="","",Аркуш1!M29)</f>
        <v>1</v>
      </c>
      <c r="M84" s="36">
        <f>IF(Аркуш1!N29="","",Аркуш1!N29)</f>
        <v>0</v>
      </c>
      <c r="N84" s="36">
        <f>IF(Аркуш1!O29="","",Аркуш1!O29)</f>
        <v>0</v>
      </c>
      <c r="O84" s="36">
        <f>IF(Аркуш1!P29="","",Аркуш1!P29)</f>
        <v>1</v>
      </c>
      <c r="P84" s="36">
        <f>IF(Аркуш1!Q29="","",Аркуш1!Q29)</f>
        <v>0</v>
      </c>
      <c r="Q84" s="36">
        <f>IF(Аркуш1!R29="","",Аркуш1!R29)</f>
        <v>0</v>
      </c>
      <c r="R84" s="36">
        <f>IF(Аркуш1!S29="","",Аркуш1!S29)</f>
        <v>2</v>
      </c>
      <c r="S84" s="36">
        <f>IF(Аркуш1!T29="","",Аркуш1!T29)</f>
        <v>0</v>
      </c>
      <c r="T84" s="36">
        <f>IF(Аркуш1!U29="","",Аркуш1!U29)</f>
        <v>1</v>
      </c>
      <c r="U84" s="36">
        <f>IF(Аркуш1!V29="","",Аркуш1!V29)</f>
        <v>0</v>
      </c>
      <c r="V84" s="36">
        <f>IF(Аркуш1!W29="","",Аркуш1!W29)</f>
        <v>1</v>
      </c>
      <c r="W84" s="36">
        <f>IF(Аркуш1!X29="","",Аркуш1!X29)</f>
        <v>0</v>
      </c>
      <c r="X84" s="36">
        <f>IF(Аркуш1!Y29="","",Аркуш1!Y29)</f>
        <v>0</v>
      </c>
      <c r="Y84" s="36">
        <f>IF(Аркуш1!Z29="","",Аркуш1!Z29)</f>
        <v>0</v>
      </c>
      <c r="Z84" s="36">
        <f>IF(Аркуш1!AA29="","",Аркуш1!AA29)</f>
        <v>0</v>
      </c>
      <c r="AA84" s="36">
        <f>IF(Аркуш1!AB29="","",Аркуш1!AB29)</f>
        <v>0</v>
      </c>
      <c r="AB84" s="36">
        <f>IF(Аркуш1!AC29="","",Аркуш1!AC29)</f>
        <v>1</v>
      </c>
      <c r="AC84" s="36">
        <f>IF(Аркуш1!AD29="","",Аркуш1!AD29)</f>
        <v>5</v>
      </c>
      <c r="AD84" s="36">
        <f>IF(Аркуш1!AE29="","",Аркуш1!AE29)</f>
      </c>
    </row>
    <row r="85" spans="1:30" ht="12.75">
      <c r="A85" t="str">
        <f>Аркуш1!B30</f>
        <v>Учень_7</v>
      </c>
      <c r="B85">
        <f>Аркуш1!C30</f>
        <v>8</v>
      </c>
      <c r="C85" s="36">
        <f>IF(Аркуш1!D30="","",Аркуш1!D30)</f>
        <v>1</v>
      </c>
      <c r="D85" s="36">
        <f>IF(Аркуш1!E30="","",Аркуш1!E30)</f>
        <v>1</v>
      </c>
      <c r="E85" s="36">
        <f>IF(Аркуш1!F30="","",Аркуш1!F30)</f>
        <v>0</v>
      </c>
      <c r="F85" s="36">
        <f>IF(Аркуш1!G30="","",Аркуш1!G30)</f>
        <v>1</v>
      </c>
      <c r="G85" s="36">
        <f>IF(Аркуш1!H30="","",Аркуш1!H30)</f>
        <v>1</v>
      </c>
      <c r="H85" s="36">
        <f>IF(Аркуш1!I30="","",Аркуш1!I30)</f>
        <v>0</v>
      </c>
      <c r="I85" s="36">
        <f>IF(Аркуш1!J30="","",Аркуш1!J30)</f>
        <v>0</v>
      </c>
      <c r="J85" s="36">
        <f>IF(Аркуш1!K30="","",Аркуш1!K30)</f>
        <v>0</v>
      </c>
      <c r="K85" s="36">
        <f>IF(Аркуш1!L30="","",Аркуш1!L30)</f>
        <v>0</v>
      </c>
      <c r="L85" s="36">
        <f>IF(Аркуш1!M30="","",Аркуш1!M30)</f>
        <v>1</v>
      </c>
      <c r="M85" s="36">
        <f>IF(Аркуш1!N30="","",Аркуш1!N30)</f>
        <v>1</v>
      </c>
      <c r="N85" s="36">
        <f>IF(Аркуш1!O30="","",Аркуш1!O30)</f>
        <v>1</v>
      </c>
      <c r="O85" s="36">
        <f>IF(Аркуш1!P30="","",Аркуш1!P30)</f>
        <v>4</v>
      </c>
      <c r="P85" s="36">
        <f>IF(Аркуш1!Q30="","",Аркуш1!Q30)</f>
        <v>4</v>
      </c>
      <c r="Q85" s="36">
        <f>IF(Аркуш1!R30="","",Аркуш1!R30)</f>
        <v>4</v>
      </c>
      <c r="R85" s="36">
        <f>IF(Аркуш1!S30="","",Аркуш1!S30)</f>
        <v>11</v>
      </c>
      <c r="S85" s="36">
        <f>IF(Аркуш1!T30="","",Аркуш1!T30)</f>
        <v>1</v>
      </c>
      <c r="T85" s="36">
        <f>IF(Аркуш1!U30="","",Аркуш1!U30)</f>
        <v>1</v>
      </c>
      <c r="U85" s="36">
        <f>IF(Аркуш1!V30="","",Аркуш1!V30)</f>
        <v>1</v>
      </c>
      <c r="V85" s="36">
        <f>IF(Аркуш1!W30="","",Аркуш1!W30)</f>
        <v>1</v>
      </c>
      <c r="W85" s="36">
        <f>IF(Аркуш1!X30="","",Аркуш1!X30)</f>
        <v>1</v>
      </c>
      <c r="X85" s="36">
        <f>IF(Аркуш1!Y30="","",Аркуш1!Y30)</f>
        <v>1</v>
      </c>
      <c r="Y85" s="36">
        <f>IF(Аркуш1!Z30="","",Аркуш1!Z30)</f>
        <v>0</v>
      </c>
      <c r="Z85" s="36">
        <f>IF(Аркуш1!AA30="","",Аркуш1!AA30)</f>
        <v>0</v>
      </c>
      <c r="AA85" s="36">
        <f>IF(Аркуш1!AB30="","",Аркуш1!AB30)</f>
        <v>1</v>
      </c>
      <c r="AB85" s="36">
        <f>IF(Аркуш1!AC30="","",Аркуш1!AC30)</f>
        <v>1</v>
      </c>
      <c r="AC85" s="36">
        <f>IF(Аркуш1!AD30="","",Аркуш1!AD30)</f>
        <v>30</v>
      </c>
      <c r="AD85" s="36">
        <f>IF(Аркуш1!AE30="","",Аркуш1!AE30)</f>
      </c>
    </row>
    <row r="86" spans="1:30" ht="12.75">
      <c r="A86" t="str">
        <f>Аркуш1!B31</f>
        <v>Учень_8</v>
      </c>
      <c r="B86">
        <f>Аркуш1!C31</f>
        <v>3</v>
      </c>
      <c r="C86" s="36">
        <f>IF(Аркуш1!D31="","",Аркуш1!D31)</f>
        <v>1</v>
      </c>
      <c r="D86" s="36">
        <f>IF(Аркуш1!E31="","",Аркуш1!E31)</f>
        <v>1</v>
      </c>
      <c r="E86" s="36">
        <f>IF(Аркуш1!F31="","",Аркуш1!F31)</f>
        <v>0</v>
      </c>
      <c r="F86" s="36">
        <f>IF(Аркуш1!G31="","",Аркуш1!G31)</f>
        <v>0</v>
      </c>
      <c r="G86" s="36">
        <f>IF(Аркуш1!H31="","",Аркуш1!H31)</f>
        <v>1</v>
      </c>
      <c r="H86" s="36">
        <f>IF(Аркуш1!I31="","",Аркуш1!I31)</f>
        <v>0</v>
      </c>
      <c r="I86" s="36">
        <f>IF(Аркуш1!J31="","",Аркуш1!J31)</f>
        <v>1</v>
      </c>
      <c r="J86" s="36">
        <f>IF(Аркуш1!K31="","",Аркуш1!K31)</f>
        <v>0</v>
      </c>
      <c r="K86" s="36">
        <f>IF(Аркуш1!L31="","",Аркуш1!L31)</f>
        <v>0</v>
      </c>
      <c r="L86" s="36">
        <f>IF(Аркуш1!M31="","",Аркуш1!M31)</f>
        <v>1</v>
      </c>
      <c r="M86" s="36">
        <f>IF(Аркуш1!N31="","",Аркуш1!N31)</f>
        <v>0</v>
      </c>
      <c r="N86" s="36">
        <f>IF(Аркуш1!O31="","",Аркуш1!O31)</f>
        <v>0</v>
      </c>
      <c r="O86" s="36">
        <f>IF(Аркуш1!P31="","",Аркуш1!P31)</f>
        <v>0</v>
      </c>
      <c r="P86" s="36">
        <f>IF(Аркуш1!Q31="","",Аркуш1!Q31)</f>
        <v>0</v>
      </c>
      <c r="Q86" s="36">
        <f>IF(Аркуш1!R31="","",Аркуш1!R31)</f>
        <v>1</v>
      </c>
      <c r="R86" s="36">
        <f>IF(Аркуш1!S31="","",Аркуш1!S31)</f>
        <v>5</v>
      </c>
      <c r="S86" s="36">
        <f>IF(Аркуш1!T31="","",Аркуш1!T31)</f>
        <v>1</v>
      </c>
      <c r="T86" s="36">
        <f>IF(Аркуш1!U31="","",Аркуш1!U31)</f>
        <v>1</v>
      </c>
      <c r="U86" s="36">
        <f>IF(Аркуш1!V31="","",Аркуш1!V31)</f>
        <v>0</v>
      </c>
      <c r="V86" s="36">
        <f>IF(Аркуш1!W31="","",Аркуш1!W31)</f>
        <v>0</v>
      </c>
      <c r="W86" s="36">
        <f>IF(Аркуш1!X31="","",Аркуш1!X31)</f>
        <v>1</v>
      </c>
      <c r="X86" s="36">
        <f>IF(Аркуш1!Y31="","",Аркуш1!Y31)</f>
        <v>0</v>
      </c>
      <c r="Y86" s="36">
        <f>IF(Аркуш1!Z31="","",Аркуш1!Z31)</f>
        <v>0</v>
      </c>
      <c r="Z86" s="36">
        <f>IF(Аркуш1!AA31="","",Аркуш1!AA31)</f>
        <v>0</v>
      </c>
      <c r="AA86" s="36">
        <f>IF(Аркуш1!AB31="","",Аркуш1!AB31)</f>
        <v>0</v>
      </c>
      <c r="AB86" s="36">
        <f>IF(Аркуш1!AC31="","",Аркуш1!AC31)</f>
        <v>1</v>
      </c>
      <c r="AC86" s="36">
        <f>IF(Аркуш1!AD31="","",Аркуш1!AD31)</f>
        <v>11</v>
      </c>
      <c r="AD86" s="36">
        <f>IF(Аркуш1!AE31="","",Аркуш1!AE31)</f>
      </c>
    </row>
    <row r="87" spans="1:30" ht="12.75">
      <c r="A87" t="str">
        <f>Аркуш1!B32</f>
        <v>Учень_9</v>
      </c>
      <c r="B87">
        <f>Аркуш1!C32</f>
        <v>4</v>
      </c>
      <c r="C87" s="36">
        <f>IF(Аркуш1!D32="","",Аркуш1!D32)</f>
        <v>1</v>
      </c>
      <c r="D87" s="36">
        <f>IF(Аркуш1!E32="","",Аркуш1!E32)</f>
        <v>1</v>
      </c>
      <c r="E87" s="36">
        <f>IF(Аркуш1!F32="","",Аркуш1!F32)</f>
        <v>0</v>
      </c>
      <c r="F87" s="36">
        <f>IF(Аркуш1!G32="","",Аркуш1!G32)</f>
        <v>0</v>
      </c>
      <c r="G87" s="36">
        <f>IF(Аркуш1!H32="","",Аркуш1!H32)</f>
        <v>1</v>
      </c>
      <c r="H87" s="36">
        <f>IF(Аркуш1!I32="","",Аркуш1!I32)</f>
        <v>1</v>
      </c>
      <c r="I87" s="36">
        <f>IF(Аркуш1!J32="","",Аркуш1!J32)</f>
        <v>1</v>
      </c>
      <c r="J87" s="36">
        <f>IF(Аркуш1!K32="","",Аркуш1!K32)</f>
        <v>0</v>
      </c>
      <c r="K87" s="36">
        <f>IF(Аркуш1!L32="","",Аркуш1!L32)</f>
        <v>0</v>
      </c>
      <c r="L87" s="36">
        <f>IF(Аркуш1!M32="","",Аркуш1!M32)</f>
        <v>0</v>
      </c>
      <c r="M87" s="36">
        <f>IF(Аркуш1!N32="","",Аркуш1!N32)</f>
        <v>0</v>
      </c>
      <c r="N87" s="36">
        <f>IF(Аркуш1!O32="","",Аркуш1!O32)</f>
        <v>0</v>
      </c>
      <c r="O87" s="36">
        <f>IF(Аркуш1!P32="","",Аркуш1!P32)</f>
        <v>1</v>
      </c>
      <c r="P87" s="36">
        <f>IF(Аркуш1!Q32="","",Аркуш1!Q32)</f>
        <v>2</v>
      </c>
      <c r="Q87" s="36">
        <f>IF(Аркуш1!R32="","",Аркуш1!R32)</f>
        <v>2</v>
      </c>
      <c r="R87" s="36">
        <f>IF(Аркуш1!S32="","",Аркуш1!S32)</f>
        <v>6</v>
      </c>
      <c r="S87" s="36">
        <f>IF(Аркуш1!T32="","",Аркуш1!T32)</f>
        <v>0</v>
      </c>
      <c r="T87" s="36">
        <f>IF(Аркуш1!U32="","",Аркуш1!U32)</f>
        <v>1</v>
      </c>
      <c r="U87" s="36">
        <f>IF(Аркуш1!V32="","",Аркуш1!V32)</f>
        <v>0</v>
      </c>
      <c r="V87" s="36">
        <f>IF(Аркуш1!W32="","",Аркуш1!W32)</f>
        <v>1</v>
      </c>
      <c r="W87" s="36">
        <f>IF(Аркуш1!X32="","",Аркуш1!X32)</f>
        <v>1</v>
      </c>
      <c r="X87" s="36">
        <f>IF(Аркуш1!Y32="","",Аркуш1!Y32)</f>
        <v>1</v>
      </c>
      <c r="Y87" s="36">
        <f>IF(Аркуш1!Z32="","",Аркуш1!Z32)</f>
        <v>0</v>
      </c>
      <c r="Z87" s="36">
        <f>IF(Аркуш1!AA32="","",Аркуш1!AA32)</f>
        <v>0</v>
      </c>
      <c r="AA87" s="36">
        <f>IF(Аркуш1!AB32="","",Аркуш1!AB32)</f>
        <v>1</v>
      </c>
      <c r="AB87" s="36">
        <f>IF(Аркуш1!AC32="","",Аркуш1!AC32)</f>
        <v>1</v>
      </c>
      <c r="AC87" s="36">
        <f>IF(Аркуш1!AD32="","",Аркуш1!AD32)</f>
        <v>16</v>
      </c>
      <c r="AD87" s="36">
        <f>IF(Аркуш1!AE32="","",Аркуш1!AE32)</f>
      </c>
    </row>
    <row r="88" spans="1:30" ht="12.75">
      <c r="A88" t="str">
        <f>Аркуш1!B33</f>
        <v>Учень_10</v>
      </c>
      <c r="B88">
        <f>Аркуш1!C33</f>
        <v>10</v>
      </c>
      <c r="C88" s="36">
        <f>IF(Аркуш1!D33="","",Аркуш1!D33)</f>
        <v>1</v>
      </c>
      <c r="D88" s="36">
        <f>IF(Аркуш1!E33="","",Аркуш1!E33)</f>
        <v>1</v>
      </c>
      <c r="E88" s="36">
        <f>IF(Аркуш1!F33="","",Аркуш1!F33)</f>
        <v>0</v>
      </c>
      <c r="F88" s="36">
        <f>IF(Аркуш1!G33="","",Аркуш1!G33)</f>
        <v>1</v>
      </c>
      <c r="G88" s="36">
        <f>IF(Аркуш1!H33="","",Аркуш1!H33)</f>
        <v>1</v>
      </c>
      <c r="H88" s="36">
        <f>IF(Аркуш1!I33="","",Аркуш1!I33)</f>
        <v>1</v>
      </c>
      <c r="I88" s="36">
        <f>IF(Аркуш1!J33="","",Аркуш1!J33)</f>
        <v>0</v>
      </c>
      <c r="J88" s="36">
        <f>IF(Аркуш1!K33="","",Аркуш1!K33)</f>
        <v>1</v>
      </c>
      <c r="K88" s="36">
        <f>IF(Аркуш1!L33="","",Аркуш1!L33)</f>
        <v>1</v>
      </c>
      <c r="L88" s="36">
        <f>IF(Аркуш1!M33="","",Аркуш1!M33)</f>
        <v>1</v>
      </c>
      <c r="M88" s="36">
        <f>IF(Аркуш1!N33="","",Аркуш1!N33)</f>
        <v>1</v>
      </c>
      <c r="N88" s="36">
        <f>IF(Аркуш1!O33="","",Аркуш1!O33)</f>
        <v>1</v>
      </c>
      <c r="O88" s="36">
        <f>IF(Аркуш1!P33="","",Аркуш1!P33)</f>
        <v>3</v>
      </c>
      <c r="P88" s="36">
        <f>IF(Аркуш1!Q33="","",Аркуш1!Q33)</f>
        <v>4</v>
      </c>
      <c r="Q88" s="36">
        <f>IF(Аркуш1!R33="","",Аркуш1!R33)</f>
        <v>4</v>
      </c>
      <c r="R88" s="36">
        <f>IF(Аркуш1!S33="","",Аркуш1!S33)</f>
        <v>16</v>
      </c>
      <c r="S88" s="36">
        <f>IF(Аркуш1!T33="","",Аркуш1!T33)</f>
        <v>1</v>
      </c>
      <c r="T88" s="36">
        <f>IF(Аркуш1!U33="","",Аркуш1!U33)</f>
        <v>1</v>
      </c>
      <c r="U88" s="36">
        <f>IF(Аркуш1!V33="","",Аркуш1!V33)</f>
        <v>1</v>
      </c>
      <c r="V88" s="36">
        <f>IF(Аркуш1!W33="","",Аркуш1!W33)</f>
        <v>1</v>
      </c>
      <c r="W88" s="36">
        <f>IF(Аркуш1!X33="","",Аркуш1!X33)</f>
        <v>1</v>
      </c>
      <c r="X88" s="36">
        <f>IF(Аркуш1!Y33="","",Аркуш1!Y33)</f>
        <v>1</v>
      </c>
      <c r="Y88" s="36">
        <f>IF(Аркуш1!Z33="","",Аркуш1!Z33)</f>
        <v>0</v>
      </c>
      <c r="Z88" s="36">
        <f>IF(Аркуш1!AA33="","",Аркуш1!AA33)</f>
        <v>0</v>
      </c>
      <c r="AA88" s="36">
        <f>IF(Аркуш1!AB33="","",Аркуш1!AB33)</f>
        <v>1</v>
      </c>
      <c r="AB88" s="36">
        <f>IF(Аркуш1!AC33="","",Аркуш1!AC33)</f>
        <v>1</v>
      </c>
      <c r="AC88" s="36">
        <f>IF(Аркуш1!AD33="","",Аркуш1!AD33)</f>
        <v>37</v>
      </c>
      <c r="AD88" s="36">
        <f>IF(Аркуш1!AE33="","",Аркуш1!AE33)</f>
      </c>
    </row>
    <row r="89" spans="1:30" ht="12.75">
      <c r="A89" t="str">
        <f>Аркуш1!B34</f>
        <v>Учень_11</v>
      </c>
      <c r="B89">
        <f>Аркуш1!C34</f>
        <v>3</v>
      </c>
      <c r="C89" s="36">
        <f>IF(Аркуш1!D34="","",Аркуш1!D34)</f>
        <v>0</v>
      </c>
      <c r="D89" s="36">
        <f>IF(Аркуш1!E34="","",Аркуш1!E34)</f>
        <v>1</v>
      </c>
      <c r="E89" s="36">
        <f>IF(Аркуш1!F34="","",Аркуш1!F34)</f>
        <v>0</v>
      </c>
      <c r="F89" s="36">
        <f>IF(Аркуш1!G34="","",Аркуш1!G34)</f>
        <v>0</v>
      </c>
      <c r="G89" s="36">
        <f>IF(Аркуш1!H34="","",Аркуш1!H34)</f>
        <v>0</v>
      </c>
      <c r="H89" s="36">
        <f>IF(Аркуш1!I34="","",Аркуш1!I34)</f>
        <v>1</v>
      </c>
      <c r="I89" s="36">
        <f>IF(Аркуш1!J34="","",Аркуш1!J34)</f>
        <v>0</v>
      </c>
      <c r="J89" s="36">
        <f>IF(Аркуш1!K34="","",Аркуш1!K34)</f>
        <v>1</v>
      </c>
      <c r="K89" s="36">
        <f>IF(Аркуш1!L34="","",Аркуш1!L34)</f>
        <v>0</v>
      </c>
      <c r="L89" s="36">
        <f>IF(Аркуш1!M34="","",Аркуш1!M34)</f>
        <v>1</v>
      </c>
      <c r="M89" s="36">
        <f>IF(Аркуш1!N34="","",Аркуш1!N34)</f>
        <v>0</v>
      </c>
      <c r="N89" s="36">
        <f>IF(Аркуш1!O34="","",Аркуш1!O34)</f>
        <v>0</v>
      </c>
      <c r="O89" s="36">
        <f>IF(Аркуш1!P34="","",Аркуш1!P34)</f>
        <v>2</v>
      </c>
      <c r="P89" s="36">
        <f>IF(Аркуш1!Q34="","",Аркуш1!Q34)</f>
        <v>0</v>
      </c>
      <c r="Q89" s="36">
        <f>IF(Аркуш1!R34="","",Аркуш1!R34)</f>
        <v>0</v>
      </c>
      <c r="R89" s="36">
        <f>IF(Аркуш1!S34="","",Аркуш1!S34)</f>
        <v>5</v>
      </c>
      <c r="S89" s="36">
        <f>IF(Аркуш1!T34="","",Аркуш1!T34)</f>
        <v>1</v>
      </c>
      <c r="T89" s="36">
        <f>IF(Аркуш1!U34="","",Аркуш1!U34)</f>
        <v>1</v>
      </c>
      <c r="U89" s="36">
        <f>IF(Аркуш1!V34="","",Аркуш1!V34)</f>
        <v>0</v>
      </c>
      <c r="V89" s="36">
        <f>IF(Аркуш1!W34="","",Аркуш1!W34)</f>
        <v>0</v>
      </c>
      <c r="W89" s="36">
        <f>IF(Аркуш1!X34="","",Аркуш1!X34)</f>
        <v>1</v>
      </c>
      <c r="X89" s="36">
        <f>IF(Аркуш1!Y34="","",Аркуш1!Y34)</f>
        <v>0</v>
      </c>
      <c r="Y89" s="36">
        <f>IF(Аркуш1!Z34="","",Аркуш1!Z34)</f>
        <v>0</v>
      </c>
      <c r="Z89" s="36">
        <f>IF(Аркуш1!AA34="","",Аркуш1!AA34)</f>
        <v>0</v>
      </c>
      <c r="AA89" s="36">
        <f>IF(Аркуш1!AB34="","",Аркуш1!AB34)</f>
        <v>1</v>
      </c>
      <c r="AB89" s="36">
        <f>IF(Аркуш1!AC34="","",Аркуш1!AC34)</f>
        <v>1</v>
      </c>
      <c r="AC89" s="36">
        <f>IF(Аркуш1!AD34="","",Аркуш1!AD34)</f>
        <v>11</v>
      </c>
      <c r="AD89" s="36">
        <f>IF(Аркуш1!AE34="","",Аркуш1!AE34)</f>
      </c>
    </row>
    <row r="90" spans="1:30" ht="12.75">
      <c r="A90" t="str">
        <f>Аркуш1!B35</f>
        <v>Учень_12</v>
      </c>
      <c r="B90">
        <f>Аркуш1!C35</f>
        <v>10</v>
      </c>
      <c r="C90" s="36">
        <f>IF(Аркуш1!D35="","",Аркуш1!D35)</f>
        <v>1</v>
      </c>
      <c r="D90" s="36">
        <f>IF(Аркуш1!E35="","",Аркуш1!E35)</f>
        <v>1</v>
      </c>
      <c r="E90" s="36">
        <f>IF(Аркуш1!F35="","",Аркуш1!F35)</f>
        <v>1</v>
      </c>
      <c r="F90" s="36">
        <f>IF(Аркуш1!G35="","",Аркуш1!G35)</f>
        <v>1</v>
      </c>
      <c r="G90" s="36">
        <f>IF(Аркуш1!H35="","",Аркуш1!H35)</f>
        <v>1</v>
      </c>
      <c r="H90" s="36">
        <f>IF(Аркуш1!I35="","",Аркуш1!I35)</f>
        <v>1</v>
      </c>
      <c r="I90" s="36">
        <f>IF(Аркуш1!J35="","",Аркуш1!J35)</f>
        <v>1</v>
      </c>
      <c r="J90" s="36">
        <f>IF(Аркуш1!K35="","",Аркуш1!K35)</f>
        <v>0</v>
      </c>
      <c r="K90" s="36">
        <f>IF(Аркуш1!L35="","",Аркуш1!L35)</f>
        <v>1</v>
      </c>
      <c r="L90" s="36">
        <f>IF(Аркуш1!M35="","",Аркуш1!M35)</f>
        <v>0</v>
      </c>
      <c r="M90" s="36">
        <f>IF(Аркуш1!N35="","",Аркуш1!N35)</f>
        <v>1</v>
      </c>
      <c r="N90" s="36">
        <f>IF(Аркуш1!O35="","",Аркуш1!O35)</f>
        <v>1</v>
      </c>
      <c r="O90" s="36">
        <f>IF(Аркуш1!P35="","",Аркуш1!P35)</f>
        <v>4</v>
      </c>
      <c r="P90" s="36">
        <f>IF(Аркуш1!Q35="","",Аркуш1!Q35)</f>
        <v>4</v>
      </c>
      <c r="Q90" s="36">
        <f>IF(Аркуш1!R35="","",Аркуш1!R35)</f>
        <v>4</v>
      </c>
      <c r="R90" s="36">
        <f>IF(Аркуш1!S35="","",Аркуш1!S35)</f>
        <v>18</v>
      </c>
      <c r="S90" s="36">
        <f>IF(Аркуш1!T35="","",Аркуш1!T35)</f>
        <v>1</v>
      </c>
      <c r="T90" s="36">
        <f>IF(Аркуш1!U35="","",Аркуш1!U35)</f>
        <v>1</v>
      </c>
      <c r="U90" s="36">
        <f>IF(Аркуш1!V35="","",Аркуш1!V35)</f>
        <v>1</v>
      </c>
      <c r="V90" s="36">
        <f>IF(Аркуш1!W35="","",Аркуш1!W35)</f>
        <v>1</v>
      </c>
      <c r="W90" s="36">
        <f>IF(Аркуш1!X35="","",Аркуш1!X35)</f>
        <v>1</v>
      </c>
      <c r="X90" s="36">
        <f>IF(Аркуш1!Y35="","",Аркуш1!Y35)</f>
        <v>1</v>
      </c>
      <c r="Y90" s="36">
        <f>IF(Аркуш1!Z35="","",Аркуш1!Z35)</f>
        <v>1</v>
      </c>
      <c r="Z90" s="36">
        <f>IF(Аркуш1!AA35="","",Аркуш1!AA35)</f>
        <v>0</v>
      </c>
      <c r="AA90" s="36">
        <f>IF(Аркуш1!AB35="","",Аркуш1!AB35)</f>
        <v>1</v>
      </c>
      <c r="AB90" s="36">
        <f>IF(Аркуш1!AC35="","",Аркуш1!AC35)</f>
        <v>1</v>
      </c>
      <c r="AC90" s="36">
        <f>IF(Аркуш1!AD35="","",Аркуш1!AD35)</f>
        <v>40</v>
      </c>
      <c r="AD90" s="36">
        <f>IF(Аркуш1!AE35="","",Аркуш1!AE35)</f>
      </c>
    </row>
    <row r="91" spans="1:30" ht="12.75">
      <c r="A91" t="str">
        <f>Аркуш1!B36</f>
        <v>Учень_13</v>
      </c>
      <c r="B91">
        <f>Аркуш1!C36</f>
        <v>4</v>
      </c>
      <c r="C91" s="36">
        <f>IF(Аркуш1!D36="","",Аркуш1!D36)</f>
        <v>1</v>
      </c>
      <c r="D91" s="36">
        <f>IF(Аркуш1!E36="","",Аркуш1!E36)</f>
        <v>0</v>
      </c>
      <c r="E91" s="36">
        <f>IF(Аркуш1!F36="","",Аркуш1!F36)</f>
        <v>0</v>
      </c>
      <c r="F91" s="36">
        <f>IF(Аркуш1!G36="","",Аркуш1!G36)</f>
        <v>0</v>
      </c>
      <c r="G91" s="36">
        <f>IF(Аркуш1!H36="","",Аркуш1!H36)</f>
        <v>1</v>
      </c>
      <c r="H91" s="36">
        <f>IF(Аркуш1!I36="","",Аркуш1!I36)</f>
        <v>0</v>
      </c>
      <c r="I91" s="36">
        <f>IF(Аркуш1!J36="","",Аркуш1!J36)</f>
        <v>0</v>
      </c>
      <c r="J91" s="36">
        <f>IF(Аркуш1!K36="","",Аркуш1!K36)</f>
        <v>0</v>
      </c>
      <c r="K91" s="36">
        <f>IF(Аркуш1!L36="","",Аркуш1!L36)</f>
        <v>0</v>
      </c>
      <c r="L91" s="36">
        <f>IF(Аркуш1!M36="","",Аркуш1!M36)</f>
        <v>1</v>
      </c>
      <c r="M91" s="36">
        <f>IF(Аркуш1!N36="","",Аркуш1!N36)</f>
        <v>0</v>
      </c>
      <c r="N91" s="36">
        <f>IF(Аркуш1!O36="","",Аркуш1!O36)</f>
        <v>0</v>
      </c>
      <c r="O91" s="36">
        <f>IF(Аркуш1!P36="","",Аркуш1!P36)</f>
        <v>4</v>
      </c>
      <c r="P91" s="36">
        <f>IF(Аркуш1!Q36="","",Аркуш1!Q36)</f>
        <v>0</v>
      </c>
      <c r="Q91" s="36">
        <f>IF(Аркуш1!R36="","",Аркуш1!R36)</f>
        <v>1</v>
      </c>
      <c r="R91" s="36">
        <f>IF(Аркуш1!S36="","",Аркуш1!S36)</f>
        <v>5</v>
      </c>
      <c r="S91" s="36">
        <f>IF(Аркуш1!T36="","",Аркуш1!T36)</f>
        <v>1</v>
      </c>
      <c r="T91" s="36">
        <f>IF(Аркуш1!U36="","",Аркуш1!U36)</f>
        <v>1</v>
      </c>
      <c r="U91" s="36">
        <f>IF(Аркуш1!V36="","",Аркуш1!V36)</f>
        <v>0</v>
      </c>
      <c r="V91" s="36">
        <f>IF(Аркуш1!W36="","",Аркуш1!W36)</f>
        <v>0</v>
      </c>
      <c r="W91" s="36">
        <f>IF(Аркуш1!X36="","",Аркуш1!X36)</f>
        <v>1</v>
      </c>
      <c r="X91" s="36">
        <f>IF(Аркуш1!Y36="","",Аркуш1!Y36)</f>
        <v>0</v>
      </c>
      <c r="Y91" s="36">
        <f>IF(Аркуш1!Z36="","",Аркуш1!Z36)</f>
        <v>0</v>
      </c>
      <c r="Z91" s="36">
        <f>IF(Аркуш1!AA36="","",Аркуш1!AA36)</f>
        <v>0</v>
      </c>
      <c r="AA91" s="36">
        <f>IF(Аркуш1!AB36="","",Аркуш1!AB36)</f>
        <v>1</v>
      </c>
      <c r="AB91" s="36">
        <f>IF(Аркуш1!AC36="","",Аркуш1!AC36)</f>
        <v>1</v>
      </c>
      <c r="AC91" s="36">
        <f>IF(Аркуш1!AD36="","",Аркуш1!AD36)</f>
        <v>13</v>
      </c>
      <c r="AD91" s="36">
        <f>IF(Аркуш1!AE36="","",Аркуш1!AE36)</f>
      </c>
    </row>
    <row r="92" spans="1:30" ht="12.75">
      <c r="A92" t="str">
        <f>Аркуш1!B37</f>
        <v>Учень_14</v>
      </c>
      <c r="B92">
        <f>Аркуш1!C37</f>
        <v>6</v>
      </c>
      <c r="C92" s="36">
        <f>IF(Аркуш1!D37="","",Аркуш1!D37)</f>
        <v>1</v>
      </c>
      <c r="D92" s="36">
        <f>IF(Аркуш1!E37="","",Аркуш1!E37)</f>
        <v>0</v>
      </c>
      <c r="E92" s="36">
        <f>IF(Аркуш1!F37="","",Аркуш1!F37)</f>
        <v>0</v>
      </c>
      <c r="F92" s="36">
        <f>IF(Аркуш1!G37="","",Аркуш1!G37)</f>
        <v>0</v>
      </c>
      <c r="G92" s="36">
        <f>IF(Аркуш1!H37="","",Аркуш1!H37)</f>
        <v>1</v>
      </c>
      <c r="H92" s="36">
        <f>IF(Аркуш1!I37="","",Аркуш1!I37)</f>
        <v>0</v>
      </c>
      <c r="I92" s="36">
        <f>IF(Аркуш1!J37="","",Аркуш1!J37)</f>
        <v>1</v>
      </c>
      <c r="J92" s="36">
        <f>IF(Аркуш1!K37="","",Аркуш1!K37)</f>
        <v>0</v>
      </c>
      <c r="K92" s="36">
        <f>IF(Аркуш1!L37="","",Аркуш1!L37)</f>
        <v>0</v>
      </c>
      <c r="L92" s="36">
        <f>IF(Аркуш1!M37="","",Аркуш1!M37)</f>
        <v>1</v>
      </c>
      <c r="M92" s="36">
        <f>IF(Аркуш1!N37="","",Аркуш1!N37)</f>
        <v>1</v>
      </c>
      <c r="N92" s="36">
        <f>IF(Аркуш1!O37="","",Аркуш1!O37)</f>
        <v>1</v>
      </c>
      <c r="O92" s="36">
        <f>IF(Аркуш1!P37="","",Аркуш1!P37)</f>
        <v>4</v>
      </c>
      <c r="P92" s="36">
        <f>IF(Аркуш1!Q37="","",Аркуш1!Q37)</f>
        <v>3</v>
      </c>
      <c r="Q92" s="36">
        <f>IF(Аркуш1!R37="","",Аркуш1!R37)</f>
        <v>3</v>
      </c>
      <c r="R92" s="36">
        <f>IF(Аркуш1!S37="","",Аркуш1!S37)</f>
        <v>8</v>
      </c>
      <c r="S92" s="36">
        <f>IF(Аркуш1!T37="","",Аркуш1!T37)</f>
        <v>1</v>
      </c>
      <c r="T92" s="36">
        <f>IF(Аркуш1!U37="","",Аркуш1!U37)</f>
        <v>1</v>
      </c>
      <c r="U92" s="36">
        <f>IF(Аркуш1!V37="","",Аркуш1!V37)</f>
        <v>1</v>
      </c>
      <c r="V92" s="36">
        <f>IF(Аркуш1!W37="","",Аркуш1!W37)</f>
        <v>0</v>
      </c>
      <c r="W92" s="36">
        <f>IF(Аркуш1!X37="","",Аркуш1!X37)</f>
        <v>1</v>
      </c>
      <c r="X92" s="36">
        <f>IF(Аркуш1!Y37="","",Аркуш1!Y37)</f>
        <v>0</v>
      </c>
      <c r="Y92" s="36">
        <f>IF(Аркуш1!Z37="","",Аркуш1!Z37)</f>
        <v>0</v>
      </c>
      <c r="Z92" s="36">
        <f>IF(Аркуш1!AA37="","",Аркуш1!AA37)</f>
        <v>0</v>
      </c>
      <c r="AA92" s="36">
        <f>IF(Аркуш1!AB37="","",Аркуш1!AB37)</f>
        <v>0</v>
      </c>
      <c r="AB92" s="36">
        <f>IF(Аркуш1!AC37="","",Аркуш1!AC37)</f>
        <v>1</v>
      </c>
      <c r="AC92" s="36">
        <f>IF(Аркуш1!AD37="","",Аркуш1!AD37)</f>
        <v>24</v>
      </c>
      <c r="AD92" s="36">
        <f>IF(Аркуш1!AE37="","",Аркуш1!AE37)</f>
      </c>
    </row>
    <row r="93" spans="1:30" ht="12.75">
      <c r="A93" t="str">
        <f>Аркуш1!B38</f>
        <v>Учень_15</v>
      </c>
      <c r="B93">
        <f>Аркуш1!C38</f>
        <v>6</v>
      </c>
      <c r="C93" s="36">
        <f>IF(Аркуш1!D38="","",Аркуш1!D38)</f>
        <v>1</v>
      </c>
      <c r="D93" s="36">
        <f>IF(Аркуш1!E38="","",Аркуш1!E38)</f>
        <v>1</v>
      </c>
      <c r="E93" s="36">
        <f>IF(Аркуш1!F38="","",Аркуш1!F38)</f>
        <v>1</v>
      </c>
      <c r="F93" s="36">
        <f>IF(Аркуш1!G38="","",Аркуш1!G38)</f>
        <v>0</v>
      </c>
      <c r="G93" s="36">
        <f>IF(Аркуш1!H38="","",Аркуш1!H38)</f>
        <v>0</v>
      </c>
      <c r="H93" s="36">
        <f>IF(Аркуш1!I38="","",Аркуш1!I38)</f>
        <v>0</v>
      </c>
      <c r="I93" s="36">
        <f>IF(Аркуш1!J38="","",Аркуш1!J38)</f>
        <v>1</v>
      </c>
      <c r="J93" s="36">
        <f>IF(Аркуш1!K38="","",Аркуш1!K38)</f>
        <v>0</v>
      </c>
      <c r="K93" s="36">
        <f>IF(Аркуш1!L38="","",Аркуш1!L38)</f>
        <v>0</v>
      </c>
      <c r="L93" s="36">
        <f>IF(Аркуш1!M38="","",Аркуш1!M38)</f>
        <v>1</v>
      </c>
      <c r="M93" s="36">
        <f>IF(Аркуш1!N38="","",Аркуш1!N38)</f>
        <v>0</v>
      </c>
      <c r="N93" s="36">
        <f>IF(Аркуш1!O38="","",Аркуш1!O38)</f>
        <v>1</v>
      </c>
      <c r="O93" s="36">
        <f>IF(Аркуш1!P38="","",Аркуш1!P38)</f>
        <v>4</v>
      </c>
      <c r="P93" s="36">
        <f>IF(Аркуш1!Q38="","",Аркуш1!Q38)</f>
        <v>1</v>
      </c>
      <c r="Q93" s="36">
        <f>IF(Аркуш1!R38="","",Аркуш1!R38)</f>
        <v>2</v>
      </c>
      <c r="R93" s="36">
        <f>IF(Аркуш1!S38="","",Аркуш1!S38)</f>
        <v>8</v>
      </c>
      <c r="S93" s="36">
        <f>IF(Аркуш1!T38="","",Аркуш1!T38)</f>
        <v>1</v>
      </c>
      <c r="T93" s="36">
        <f>IF(Аркуш1!U38="","",Аркуш1!U38)</f>
        <v>1</v>
      </c>
      <c r="U93" s="36">
        <f>IF(Аркуш1!V38="","",Аркуш1!V38)</f>
        <v>1</v>
      </c>
      <c r="V93" s="36">
        <f>IF(Аркуш1!W38="","",Аркуш1!W38)</f>
        <v>1</v>
      </c>
      <c r="W93" s="36">
        <f>IF(Аркуш1!X38="","",Аркуш1!X38)</f>
        <v>1</v>
      </c>
      <c r="X93" s="36">
        <f>IF(Аркуш1!Y38="","",Аркуш1!Y38)</f>
        <v>1</v>
      </c>
      <c r="Y93" s="36">
        <f>IF(Аркуш1!Z38="","",Аркуш1!Z38)</f>
        <v>0</v>
      </c>
      <c r="Z93" s="36">
        <f>IF(Аркуш1!AA38="","",Аркуш1!AA38)</f>
        <v>0</v>
      </c>
      <c r="AA93" s="36">
        <f>IF(Аркуш1!AB38="","",Аркуш1!AB38)</f>
        <v>1</v>
      </c>
      <c r="AB93" s="36">
        <f>IF(Аркуш1!AC38="","",Аркуш1!AC38)</f>
        <v>1</v>
      </c>
      <c r="AC93" s="36">
        <f>IF(Аркуш1!AD38="","",Аркуш1!AD38)</f>
        <v>21</v>
      </c>
      <c r="AD93" s="36">
        <f>IF(Аркуш1!AE38="","",Аркуш1!AE38)</f>
      </c>
    </row>
    <row r="94" spans="1:30" ht="12.75">
      <c r="A94" t="str">
        <f>Аркуш1!B39</f>
        <v>Учень_16</v>
      </c>
      <c r="B94">
        <f>Аркуш1!C39</f>
        <v>10</v>
      </c>
      <c r="C94" s="36">
        <f>IF(Аркуш1!D39="","",Аркуш1!D39)</f>
        <v>1</v>
      </c>
      <c r="D94" s="36">
        <f>IF(Аркуш1!E39="","",Аркуш1!E39)</f>
        <v>1</v>
      </c>
      <c r="E94" s="36">
        <f>IF(Аркуш1!F39="","",Аркуш1!F39)</f>
        <v>1</v>
      </c>
      <c r="F94" s="36">
        <f>IF(Аркуш1!G39="","",Аркуш1!G39)</f>
        <v>0</v>
      </c>
      <c r="G94" s="36">
        <f>IF(Аркуш1!H39="","",Аркуш1!H39)</f>
        <v>1</v>
      </c>
      <c r="H94" s="36">
        <f>IF(Аркуш1!I39="","",Аркуш1!I39)</f>
        <v>1</v>
      </c>
      <c r="I94" s="36">
        <f>IF(Аркуш1!J39="","",Аркуш1!J39)</f>
        <v>1</v>
      </c>
      <c r="J94" s="36">
        <f>IF(Аркуш1!K39="","",Аркуш1!K39)</f>
        <v>0</v>
      </c>
      <c r="K94" s="36">
        <f>IF(Аркуш1!L39="","",Аркуш1!L39)</f>
        <v>0</v>
      </c>
      <c r="L94" s="36">
        <f>IF(Аркуш1!M39="","",Аркуш1!M39)</f>
        <v>1</v>
      </c>
      <c r="M94" s="36">
        <f>IF(Аркуш1!N39="","",Аркуш1!N39)</f>
        <v>1</v>
      </c>
      <c r="N94" s="36">
        <f>IF(Аркуш1!O39="","",Аркуш1!O39)</f>
        <v>1</v>
      </c>
      <c r="O94" s="36">
        <f>IF(Аркуш1!P39="","",Аркуш1!P39)</f>
        <v>3</v>
      </c>
      <c r="P94" s="36">
        <f>IF(Аркуш1!Q39="","",Аркуш1!Q39)</f>
        <v>4</v>
      </c>
      <c r="Q94" s="36">
        <f>IF(Аркуш1!R39="","",Аркуш1!R39)</f>
        <v>4</v>
      </c>
      <c r="R94" s="36">
        <f>IF(Аркуш1!S39="","",Аркуш1!S39)</f>
        <v>18</v>
      </c>
      <c r="S94" s="36">
        <f>IF(Аркуш1!T39="","",Аркуш1!T39)</f>
        <v>1</v>
      </c>
      <c r="T94" s="36">
        <f>IF(Аркуш1!U39="","",Аркуш1!U39)</f>
        <v>1</v>
      </c>
      <c r="U94" s="36">
        <f>IF(Аркуш1!V39="","",Аркуш1!V39)</f>
        <v>1</v>
      </c>
      <c r="V94" s="36">
        <f>IF(Аркуш1!W39="","",Аркуш1!W39)</f>
        <v>1</v>
      </c>
      <c r="W94" s="36">
        <f>IF(Аркуш1!X39="","",Аркуш1!X39)</f>
        <v>1</v>
      </c>
      <c r="X94" s="36">
        <f>IF(Аркуш1!Y39="","",Аркуш1!Y39)</f>
        <v>1</v>
      </c>
      <c r="Y94" s="36">
        <f>IF(Аркуш1!Z39="","",Аркуш1!Z39)</f>
        <v>1</v>
      </c>
      <c r="Z94" s="36">
        <f>IF(Аркуш1!AA39="","",Аркуш1!AA39)</f>
        <v>0</v>
      </c>
      <c r="AA94" s="36">
        <f>IF(Аркуш1!AB39="","",Аркуш1!AB39)</f>
        <v>0</v>
      </c>
      <c r="AB94" s="36">
        <f>IF(Аркуш1!AC39="","",Аркуш1!AC39)</f>
        <v>1</v>
      </c>
      <c r="AC94" s="36">
        <f>IF(Аркуш1!AD39="","",Аркуш1!AD39)</f>
        <v>38</v>
      </c>
      <c r="AD94" s="36">
        <f>IF(Аркуш1!AE39="","",Аркуш1!AE39)</f>
      </c>
    </row>
    <row r="95" spans="1:30" ht="12.75">
      <c r="A95" t="str">
        <f>Аркуш1!B40</f>
        <v>Учень_17</v>
      </c>
      <c r="B95">
        <f>Аркуш1!C40</f>
        <v>5</v>
      </c>
      <c r="C95" s="36">
        <f>IF(Аркуш1!D40="","",Аркуш1!D40)</f>
        <v>1</v>
      </c>
      <c r="D95" s="36">
        <f>IF(Аркуш1!E40="","",Аркуш1!E40)</f>
        <v>1</v>
      </c>
      <c r="E95" s="36">
        <f>IF(Аркуш1!F40="","",Аркуш1!F40)</f>
        <v>1</v>
      </c>
      <c r="F95" s="36">
        <f>IF(Аркуш1!G40="","",Аркуш1!G40)</f>
        <v>0</v>
      </c>
      <c r="G95" s="36">
        <f>IF(Аркуш1!H40="","",Аркуш1!H40)</f>
        <v>1</v>
      </c>
      <c r="H95" s="36">
        <f>IF(Аркуш1!I40="","",Аркуш1!I40)</f>
        <v>0</v>
      </c>
      <c r="I95" s="36">
        <f>IF(Аркуш1!J40="","",Аркуш1!J40)</f>
        <v>0</v>
      </c>
      <c r="J95" s="36">
        <f>IF(Аркуш1!K40="","",Аркуш1!K40)</f>
        <v>0</v>
      </c>
      <c r="K95" s="36">
        <f>IF(Аркуш1!L40="","",Аркуш1!L40)</f>
        <v>0</v>
      </c>
      <c r="L95" s="36">
        <f>IF(Аркуш1!M40="","",Аркуш1!M40)</f>
        <v>0</v>
      </c>
      <c r="M95" s="36">
        <f>IF(Аркуш1!N40="","",Аркуш1!N40)</f>
        <v>0</v>
      </c>
      <c r="N95" s="36">
        <f>IF(Аркуш1!O40="","",Аркуш1!O40)</f>
        <v>0</v>
      </c>
      <c r="O95" s="36">
        <f>IF(Аркуш1!P40="","",Аркуш1!P40)</f>
        <v>2</v>
      </c>
      <c r="P95" s="36">
        <f>IF(Аркуш1!Q40="","",Аркуш1!Q40)</f>
        <v>2</v>
      </c>
      <c r="Q95" s="36">
        <f>IF(Аркуш1!R40="","",Аркуш1!R40)</f>
        <v>0</v>
      </c>
      <c r="R95" s="36">
        <f>IF(Аркуш1!S40="","",Аркуш1!S40)</f>
        <v>9</v>
      </c>
      <c r="S95" s="36">
        <f>IF(Аркуш1!T40="","",Аркуш1!T40)</f>
        <v>1</v>
      </c>
      <c r="T95" s="36">
        <f>IF(Аркуш1!U40="","",Аркуш1!U40)</f>
        <v>0</v>
      </c>
      <c r="U95" s="36">
        <f>IF(Аркуш1!V40="","",Аркуш1!V40)</f>
        <v>1</v>
      </c>
      <c r="V95" s="36">
        <f>IF(Аркуш1!W40="","",Аркуш1!W40)</f>
        <v>0</v>
      </c>
      <c r="W95" s="36">
        <f>IF(Аркуш1!X40="","",Аркуш1!X40)</f>
        <v>1</v>
      </c>
      <c r="X95" s="36">
        <f>IF(Аркуш1!Y40="","",Аркуш1!Y40)</f>
        <v>1</v>
      </c>
      <c r="Y95" s="36">
        <f>IF(Аркуш1!Z40="","",Аркуш1!Z40)</f>
        <v>0</v>
      </c>
      <c r="Z95" s="36">
        <f>IF(Аркуш1!AA40="","",Аркуш1!AA40)</f>
        <v>0</v>
      </c>
      <c r="AA95" s="36">
        <f>IF(Аркуш1!AB40="","",Аркуш1!AB40)</f>
        <v>0</v>
      </c>
      <c r="AB95" s="36">
        <f>IF(Аркуш1!AC40="","",Аркуш1!AC40)</f>
        <v>1</v>
      </c>
      <c r="AC95" s="36">
        <f>IF(Аркуш1!AD40="","",Аркуш1!AD40)</f>
        <v>17</v>
      </c>
      <c r="AD95" s="36">
        <f>IF(Аркуш1!AE40="","",Аркуш1!AE40)</f>
      </c>
    </row>
    <row r="96" spans="1:30" ht="12.75">
      <c r="A96" t="str">
        <f>Аркуш1!B41</f>
        <v>Учень_18</v>
      </c>
      <c r="B96">
        <f>Аркуш1!C41</f>
        <v>10</v>
      </c>
      <c r="C96" s="36">
        <f>IF(Аркуш1!D41="","",Аркуш1!D41)</f>
        <v>1</v>
      </c>
      <c r="D96" s="36">
        <f>IF(Аркуш1!E41="","",Аркуш1!E41)</f>
        <v>1</v>
      </c>
      <c r="E96" s="36">
        <f>IF(Аркуш1!F41="","",Аркуш1!F41)</f>
        <v>1</v>
      </c>
      <c r="F96" s="36">
        <f>IF(Аркуш1!G41="","",Аркуш1!G41)</f>
        <v>1</v>
      </c>
      <c r="G96" s="36">
        <f>IF(Аркуш1!H41="","",Аркуш1!H41)</f>
        <v>1</v>
      </c>
      <c r="H96" s="36">
        <f>IF(Аркуш1!I41="","",Аркуш1!I41)</f>
        <v>0</v>
      </c>
      <c r="I96" s="36">
        <f>IF(Аркуш1!J41="","",Аркуш1!J41)</f>
        <v>1</v>
      </c>
      <c r="J96" s="36">
        <f>IF(Аркуш1!K41="","",Аркуш1!K41)</f>
        <v>0</v>
      </c>
      <c r="K96" s="36">
        <f>IF(Аркуш1!L41="","",Аркуш1!L41)</f>
        <v>0</v>
      </c>
      <c r="L96" s="36">
        <f>IF(Аркуш1!M41="","",Аркуш1!M41)</f>
        <v>1</v>
      </c>
      <c r="M96" s="36">
        <f>IF(Аркуш1!N41="","",Аркуш1!N41)</f>
        <v>1</v>
      </c>
      <c r="N96" s="36">
        <f>IF(Аркуш1!O41="","",Аркуш1!O41)</f>
        <v>0</v>
      </c>
      <c r="O96" s="36">
        <f>IF(Аркуш1!P41="","",Аркуш1!P41)</f>
        <v>4</v>
      </c>
      <c r="P96" s="36">
        <f>IF(Аркуш1!Q41="","",Аркуш1!Q41)</f>
        <v>4</v>
      </c>
      <c r="Q96" s="36">
        <f>IF(Аркуш1!R41="","",Аркуш1!R41)</f>
        <v>2</v>
      </c>
      <c r="R96" s="36">
        <f>IF(Аркуш1!S41="","",Аркуш1!S41)</f>
        <v>19</v>
      </c>
      <c r="S96" s="36">
        <f>IF(Аркуш1!T41="","",Аркуш1!T41)</f>
        <v>1</v>
      </c>
      <c r="T96" s="36">
        <f>IF(Аркуш1!U41="","",Аркуш1!U41)</f>
        <v>1</v>
      </c>
      <c r="U96" s="36">
        <f>IF(Аркуш1!V41="","",Аркуш1!V41)</f>
        <v>1</v>
      </c>
      <c r="V96" s="36">
        <f>IF(Аркуш1!W41="","",Аркуш1!W41)</f>
        <v>0</v>
      </c>
      <c r="W96" s="36">
        <f>IF(Аркуш1!X41="","",Аркуш1!X41)</f>
        <v>1</v>
      </c>
      <c r="X96" s="36">
        <f>IF(Аркуш1!Y41="","",Аркуш1!Y41)</f>
        <v>1</v>
      </c>
      <c r="Y96" s="36">
        <f>IF(Аркуш1!Z41="","",Аркуш1!Z41)</f>
        <v>0</v>
      </c>
      <c r="Z96" s="36">
        <f>IF(Аркуш1!AA41="","",Аркуш1!AA41)</f>
        <v>1</v>
      </c>
      <c r="AA96" s="36">
        <f>IF(Аркуш1!AB41="","",Аркуш1!AB41)</f>
        <v>1</v>
      </c>
      <c r="AB96" s="36">
        <f>IF(Аркуш1!AC41="","",Аркуш1!AC41)</f>
        <v>1</v>
      </c>
      <c r="AC96" s="36">
        <f>IF(Аркуш1!AD41="","",Аркуш1!AD41)</f>
        <v>37</v>
      </c>
      <c r="AD96" s="36">
        <f>IF(Аркуш1!AE41="","",Аркуш1!AE41)</f>
      </c>
    </row>
    <row r="97" spans="1:30" ht="12.75">
      <c r="A97" t="str">
        <f>Аркуш1!B42</f>
        <v>Учень_19</v>
      </c>
      <c r="B97">
        <f>Аркуш1!C42</f>
        <v>9</v>
      </c>
      <c r="C97" s="36">
        <f>IF(Аркуш1!D42="","",Аркуш1!D42)</f>
        <v>1</v>
      </c>
      <c r="D97" s="36">
        <f>IF(Аркуш1!E42="","",Аркуш1!E42)</f>
        <v>1</v>
      </c>
      <c r="E97" s="36">
        <f>IF(Аркуш1!F42="","",Аркуш1!F42)</f>
        <v>1</v>
      </c>
      <c r="F97" s="36">
        <f>IF(Аркуш1!G42="","",Аркуш1!G42)</f>
        <v>1</v>
      </c>
      <c r="G97" s="36">
        <f>IF(Аркуш1!H42="","",Аркуш1!H42)</f>
        <v>1</v>
      </c>
      <c r="H97" s="36">
        <f>IF(Аркуш1!I42="","",Аркуш1!I42)</f>
        <v>1</v>
      </c>
      <c r="I97" s="36">
        <f>IF(Аркуш1!J42="","",Аркуш1!J42)</f>
        <v>1</v>
      </c>
      <c r="J97" s="36">
        <f>IF(Аркуш1!K42="","",Аркуш1!K42)</f>
        <v>0</v>
      </c>
      <c r="K97" s="36">
        <f>IF(Аркуш1!L42="","",Аркуш1!L42)</f>
        <v>1</v>
      </c>
      <c r="L97" s="36">
        <f>IF(Аркуш1!M42="","",Аркуш1!M42)</f>
        <v>1</v>
      </c>
      <c r="M97" s="36">
        <f>IF(Аркуш1!N42="","",Аркуш1!N42)</f>
        <v>1</v>
      </c>
      <c r="N97" s="36">
        <f>IF(Аркуш1!O42="","",Аркуш1!O42)</f>
        <v>1</v>
      </c>
      <c r="O97" s="36">
        <f>IF(Аркуш1!P42="","",Аркуш1!P42)</f>
        <v>3</v>
      </c>
      <c r="P97" s="36">
        <f>IF(Аркуш1!Q42="","",Аркуш1!Q42)</f>
        <v>1</v>
      </c>
      <c r="Q97" s="36">
        <f>IF(Аркуш1!R42="","",Аркуш1!R42)</f>
        <v>1</v>
      </c>
      <c r="R97" s="36">
        <f>IF(Аркуш1!S42="","",Аркуш1!S42)</f>
        <v>18</v>
      </c>
      <c r="S97" s="36">
        <f>IF(Аркуш1!T42="","",Аркуш1!T42)</f>
        <v>1</v>
      </c>
      <c r="T97" s="36">
        <f>IF(Аркуш1!U42="","",Аркуш1!U42)</f>
        <v>1</v>
      </c>
      <c r="U97" s="36">
        <f>IF(Аркуш1!V42="","",Аркуш1!V42)</f>
        <v>1</v>
      </c>
      <c r="V97" s="36">
        <f>IF(Аркуш1!W42="","",Аркуш1!W42)</f>
        <v>1</v>
      </c>
      <c r="W97" s="36">
        <f>IF(Аркуш1!X42="","",Аркуш1!X42)</f>
        <v>1</v>
      </c>
      <c r="X97" s="36">
        <f>IF(Аркуш1!Y42="","",Аркуш1!Y42)</f>
        <v>1</v>
      </c>
      <c r="Y97" s="36">
        <f>IF(Аркуш1!Z42="","",Аркуш1!Z42)</f>
        <v>1</v>
      </c>
      <c r="Z97" s="36">
        <f>IF(Аркуш1!AA42="","",Аркуш1!AA42)</f>
        <v>0</v>
      </c>
      <c r="AA97" s="36">
        <f>IF(Аркуш1!AB42="","",Аркуш1!AB42)</f>
        <v>1</v>
      </c>
      <c r="AB97" s="36">
        <f>IF(Аркуш1!AC42="","",Аркуш1!AC42)</f>
        <v>1</v>
      </c>
      <c r="AC97" s="36">
        <f>IF(Аркуш1!AD42="","",Аркуш1!AD42)</f>
        <v>34</v>
      </c>
      <c r="AD97" s="36">
        <f>IF(Аркуш1!AE42="","",Аркуш1!AE42)</f>
      </c>
    </row>
    <row r="98" spans="1:30" ht="12.75">
      <c r="A98" t="str">
        <f>Аркуш1!B43</f>
        <v>Учень_20</v>
      </c>
      <c r="B98">
        <f>Аркуш1!C43</f>
        <v>5</v>
      </c>
      <c r="C98" s="36">
        <f>IF(Аркуш1!D43="","",Аркуш1!D43)</f>
        <v>0</v>
      </c>
      <c r="D98" s="36">
        <f>IF(Аркуш1!E43="","",Аркуш1!E43)</f>
        <v>0</v>
      </c>
      <c r="E98" s="36">
        <f>IF(Аркуш1!F43="","",Аркуш1!F43)</f>
        <v>0</v>
      </c>
      <c r="F98" s="36">
        <f>IF(Аркуш1!G43="","",Аркуш1!G43)</f>
        <v>1</v>
      </c>
      <c r="G98" s="36">
        <f>IF(Аркуш1!H43="","",Аркуш1!H43)</f>
        <v>0</v>
      </c>
      <c r="H98" s="36">
        <f>IF(Аркуш1!I43="","",Аркуш1!I43)</f>
        <v>0</v>
      </c>
      <c r="I98" s="36">
        <f>IF(Аркуш1!J43="","",Аркуш1!J43)</f>
        <v>1</v>
      </c>
      <c r="J98" s="36">
        <f>IF(Аркуш1!K43="","",Аркуш1!K43)</f>
        <v>0</v>
      </c>
      <c r="K98" s="36">
        <f>IF(Аркуш1!L43="","",Аркуш1!L43)</f>
        <v>1</v>
      </c>
      <c r="L98" s="36">
        <f>IF(Аркуш1!M43="","",Аркуш1!M43)</f>
        <v>0</v>
      </c>
      <c r="M98" s="36">
        <f>IF(Аркуш1!N43="","",Аркуш1!N43)</f>
        <v>1</v>
      </c>
      <c r="N98" s="36">
        <f>IF(Аркуш1!O43="","",Аркуш1!O43)</f>
        <v>1</v>
      </c>
      <c r="O98" s="36">
        <f>IF(Аркуш1!P43="","",Аркуш1!P43)</f>
        <v>2</v>
      </c>
      <c r="P98" s="36">
        <f>IF(Аркуш1!Q43="","",Аркуш1!Q43)</f>
        <v>1</v>
      </c>
      <c r="Q98" s="36">
        <f>IF(Аркуш1!R43="","",Аркуш1!R43)</f>
        <v>2</v>
      </c>
      <c r="R98" s="36">
        <f>IF(Аркуш1!S43="","",Аркуш1!S43)</f>
        <v>9</v>
      </c>
      <c r="S98" s="36">
        <f>IF(Аркуш1!T43="","",Аркуш1!T43)</f>
        <v>1</v>
      </c>
      <c r="T98" s="36">
        <f>IF(Аркуш1!U43="","",Аркуш1!U43)</f>
        <v>1</v>
      </c>
      <c r="U98" s="36">
        <f>IF(Аркуш1!V43="","",Аркуш1!V43)</f>
        <v>0</v>
      </c>
      <c r="V98" s="36">
        <f>IF(Аркуш1!W43="","",Аркуш1!W43)</f>
        <v>1</v>
      </c>
      <c r="W98" s="36">
        <f>IF(Аркуш1!X43="","",Аркуш1!X43)</f>
        <v>1</v>
      </c>
      <c r="X98" s="36">
        <f>IF(Аркуш1!Y43="","",Аркуш1!Y43)</f>
        <v>1</v>
      </c>
      <c r="Y98" s="36">
        <f>IF(Аркуш1!Z43="","",Аркуш1!Z43)</f>
        <v>0</v>
      </c>
      <c r="Z98" s="36">
        <f>IF(Аркуш1!AA43="","",Аркуш1!AA43)</f>
        <v>0</v>
      </c>
      <c r="AA98" s="36">
        <f>IF(Аркуш1!AB43="","",Аркуш1!AB43)</f>
        <v>1</v>
      </c>
      <c r="AB98" s="36">
        <f>IF(Аркуш1!AC43="","",Аркуш1!AC43)</f>
        <v>1</v>
      </c>
      <c r="AC98" s="36">
        <f>IF(Аркуш1!AD43="","",Аркуш1!AD43)</f>
        <v>19</v>
      </c>
      <c r="AD98" s="36">
        <f>IF(Аркуш1!AE43="","",Аркуш1!AE43)</f>
      </c>
    </row>
    <row r="99" spans="1:30" ht="12.75">
      <c r="A99" t="str">
        <f>Аркуш1!B44</f>
        <v>Учень_21</v>
      </c>
      <c r="B99">
        <f>Аркуш1!C44</f>
        <v>5</v>
      </c>
      <c r="C99" s="36">
        <f>IF(Аркуш1!D44="","",Аркуш1!D44)</f>
        <v>1</v>
      </c>
      <c r="D99" s="36">
        <f>IF(Аркуш1!E44="","",Аркуш1!E44)</f>
        <v>1</v>
      </c>
      <c r="E99" s="36">
        <f>IF(Аркуш1!F44="","",Аркуш1!F44)</f>
        <v>1</v>
      </c>
      <c r="F99" s="36">
        <f>IF(Аркуш1!G44="","",Аркуш1!G44)</f>
        <v>1</v>
      </c>
      <c r="G99" s="36">
        <f>IF(Аркуш1!H44="","",Аркуш1!H44)</f>
        <v>1</v>
      </c>
      <c r="H99" s="36">
        <f>IF(Аркуш1!I44="","",Аркуш1!I44)</f>
        <v>1</v>
      </c>
      <c r="I99" s="36">
        <f>IF(Аркуш1!J44="","",Аркуш1!J44)</f>
        <v>0</v>
      </c>
      <c r="J99" s="36">
        <f>IF(Аркуш1!K44="","",Аркуш1!K44)</f>
        <v>1</v>
      </c>
      <c r="K99" s="36">
        <f>IF(Аркуш1!L44="","",Аркуш1!L44)</f>
        <v>0</v>
      </c>
      <c r="L99" s="36">
        <f>IF(Аркуш1!M44="","",Аркуш1!M44)</f>
        <v>1</v>
      </c>
      <c r="M99" s="36">
        <f>IF(Аркуш1!N44="","",Аркуш1!N44)</f>
        <v>0</v>
      </c>
      <c r="N99" s="36">
        <f>IF(Аркуш1!O44="","",Аркуш1!O44)</f>
        <v>0</v>
      </c>
      <c r="O99" s="36">
        <f>IF(Аркуш1!P44="","",Аркуш1!P44)</f>
        <v>2</v>
      </c>
      <c r="P99" s="36">
        <f>IF(Аркуш1!Q44="","",Аркуш1!Q44)</f>
        <v>1</v>
      </c>
      <c r="Q99" s="36">
        <f>IF(Аркуш1!R44="","",Аркуш1!R44)</f>
        <v>1</v>
      </c>
      <c r="R99" s="36">
        <f>IF(Аркуш1!S44="","",Аркуш1!S44)</f>
        <v>7</v>
      </c>
      <c r="S99" s="36">
        <f>IF(Аркуш1!T44="","",Аркуш1!T44)</f>
        <v>1</v>
      </c>
      <c r="T99" s="36">
        <f>IF(Аркуш1!U44="","",Аркуш1!U44)</f>
        <v>1</v>
      </c>
      <c r="U99" s="36">
        <f>IF(Аркуш1!V44="","",Аркуш1!V44)</f>
        <v>0</v>
      </c>
      <c r="V99" s="36">
        <f>IF(Аркуш1!W44="","",Аркуш1!W44)</f>
        <v>0</v>
      </c>
      <c r="W99" s="36">
        <f>IF(Аркуш1!X44="","",Аркуш1!X44)</f>
        <v>1</v>
      </c>
      <c r="X99" s="36">
        <f>IF(Аркуш1!Y44="","",Аркуш1!Y44)</f>
        <v>1</v>
      </c>
      <c r="Y99" s="36">
        <f>IF(Аркуш1!Z44="","",Аркуш1!Z44)</f>
        <v>0</v>
      </c>
      <c r="Z99" s="36">
        <f>IF(Аркуш1!AA44="","",Аркуш1!AA44)</f>
        <v>0</v>
      </c>
      <c r="AA99" s="36">
        <f>IF(Аркуш1!AB44="","",Аркуш1!AB44)</f>
        <v>0</v>
      </c>
      <c r="AB99" s="36">
        <f>IF(Аркуш1!AC44="","",Аркуш1!AC44)</f>
        <v>1</v>
      </c>
      <c r="AC99" s="36">
        <f>IF(Аркуш1!AD44="","",Аркуш1!AD44)</f>
        <v>19</v>
      </c>
      <c r="AD99" s="36">
        <f>IF(Аркуш1!AE44="","",Аркуш1!AE44)</f>
      </c>
    </row>
    <row r="100" spans="1:30" ht="12.75">
      <c r="A100" t="str">
        <f>Аркуш1!B45</f>
        <v>Учень_22</v>
      </c>
      <c r="B100">
        <f>Аркуш1!C45</f>
        <v>5</v>
      </c>
      <c r="C100" s="36">
        <f>IF(Аркуш1!D45="","",Аркуш1!D45)</f>
        <v>0</v>
      </c>
      <c r="D100" s="36">
        <f>IF(Аркуш1!E45="","",Аркуш1!E45)</f>
        <v>0</v>
      </c>
      <c r="E100" s="36">
        <f>IF(Аркуш1!F45="","",Аркуш1!F45)</f>
        <v>1</v>
      </c>
      <c r="F100" s="36">
        <f>IF(Аркуш1!G45="","",Аркуш1!G45)</f>
        <v>0</v>
      </c>
      <c r="G100" s="36">
        <f>IF(Аркуш1!H45="","",Аркуш1!H45)</f>
        <v>1</v>
      </c>
      <c r="H100" s="36">
        <f>IF(Аркуш1!I45="","",Аркуш1!I45)</f>
        <v>0</v>
      </c>
      <c r="I100" s="36">
        <f>IF(Аркуш1!J45="","",Аркуш1!J45)</f>
        <v>1</v>
      </c>
      <c r="J100" s="36">
        <f>IF(Аркуш1!K45="","",Аркуш1!K45)</f>
        <v>0</v>
      </c>
      <c r="K100" s="36">
        <f>IF(Аркуш1!L45="","",Аркуш1!L45)</f>
        <v>1</v>
      </c>
      <c r="L100" s="36">
        <f>IF(Аркуш1!M45="","",Аркуш1!M45)</f>
        <v>0</v>
      </c>
      <c r="M100" s="36">
        <f>IF(Аркуш1!N45="","",Аркуш1!N45)</f>
        <v>0</v>
      </c>
      <c r="N100" s="36">
        <f>IF(Аркуш1!O45="","",Аркуш1!O45)</f>
        <v>0</v>
      </c>
      <c r="O100" s="36">
        <f>IF(Аркуш1!P45="","",Аркуш1!P45)</f>
        <v>4</v>
      </c>
      <c r="P100" s="36">
        <f>IF(Аркуш1!Q45="","",Аркуш1!Q45)</f>
        <v>0</v>
      </c>
      <c r="Q100" s="36">
        <f>IF(Аркуш1!R45="","",Аркуш1!R45)</f>
        <v>1</v>
      </c>
      <c r="R100" s="36">
        <f>IF(Аркуш1!S45="","",Аркуш1!S45)</f>
        <v>8</v>
      </c>
      <c r="S100" s="36">
        <f>IF(Аркуш1!T45="","",Аркуш1!T45)</f>
        <v>1</v>
      </c>
      <c r="T100" s="36">
        <f>IF(Аркуш1!U45="","",Аркуш1!U45)</f>
        <v>1</v>
      </c>
      <c r="U100" s="36">
        <f>IF(Аркуш1!V45="","",Аркуш1!V45)</f>
        <v>0</v>
      </c>
      <c r="V100" s="36">
        <f>IF(Аркуш1!W45="","",Аркуш1!W45)</f>
        <v>1</v>
      </c>
      <c r="W100" s="36">
        <f>IF(Аркуш1!X45="","",Аркуш1!X45)</f>
        <v>1</v>
      </c>
      <c r="X100" s="36">
        <f>IF(Аркуш1!Y45="","",Аркуш1!Y45)</f>
        <v>1</v>
      </c>
      <c r="Y100" s="36">
        <f>IF(Аркуш1!Z45="","",Аркуш1!Z45)</f>
        <v>0</v>
      </c>
      <c r="Z100" s="36">
        <f>IF(Аркуш1!AA45="","",Аркуш1!AA45)</f>
        <v>0</v>
      </c>
      <c r="AA100" s="36">
        <f>IF(Аркуш1!AB45="","",Аркуш1!AB45)</f>
        <v>0</v>
      </c>
      <c r="AB100" s="36">
        <f>IF(Аркуш1!AC45="","",Аркуш1!AC45)</f>
        <v>1</v>
      </c>
      <c r="AC100" s="36">
        <f>IF(Аркуш1!AD45="","",Аркуш1!AD45)</f>
        <v>17</v>
      </c>
      <c r="AD100" s="36">
        <f>IF(Аркуш1!AE45="","",Аркуш1!AE45)</f>
      </c>
    </row>
    <row r="101" spans="1:30" ht="12.75">
      <c r="A101" t="str">
        <f>Аркуш1!B46</f>
        <v>Учень_23</v>
      </c>
      <c r="B101">
        <f>Аркуш1!C46</f>
        <v>3</v>
      </c>
      <c r="C101" s="36">
        <f>IF(Аркуш1!D46="","",Аркуш1!D46)</f>
        <v>0</v>
      </c>
      <c r="D101" s="36">
        <f>IF(Аркуш1!E46="","",Аркуш1!E46)</f>
        <v>0</v>
      </c>
      <c r="E101" s="36">
        <f>IF(Аркуш1!F46="","",Аркуш1!F46)</f>
        <v>0</v>
      </c>
      <c r="F101" s="36">
        <f>IF(Аркуш1!G46="","",Аркуш1!G46)</f>
        <v>0</v>
      </c>
      <c r="G101" s="36">
        <f>IF(Аркуш1!H46="","",Аркуш1!H46)</f>
        <v>1</v>
      </c>
      <c r="H101" s="36">
        <f>IF(Аркуш1!I46="","",Аркуш1!I46)</f>
        <v>0</v>
      </c>
      <c r="I101" s="36">
        <f>IF(Аркуш1!J46="","",Аркуш1!J46)</f>
        <v>0</v>
      </c>
      <c r="J101" s="36">
        <f>IF(Аркуш1!K46="","",Аркуш1!K46)</f>
        <v>0</v>
      </c>
      <c r="K101" s="36">
        <f>IF(Аркуш1!L46="","",Аркуш1!L46)</f>
        <v>1</v>
      </c>
      <c r="L101" s="36">
        <f>IF(Аркуш1!M46="","",Аркуш1!M46)</f>
        <v>0</v>
      </c>
      <c r="M101" s="36">
        <f>IF(Аркуш1!N46="","",Аркуш1!N46)</f>
        <v>0</v>
      </c>
      <c r="N101" s="36">
        <f>IF(Аркуш1!O46="","",Аркуш1!O46)</f>
        <v>1</v>
      </c>
      <c r="O101" s="36">
        <f>IF(Аркуш1!P46="","",Аркуш1!P46)</f>
        <v>2</v>
      </c>
      <c r="P101" s="36">
        <f>IF(Аркуш1!Q46="","",Аркуш1!Q46)</f>
        <v>0</v>
      </c>
      <c r="Q101" s="36">
        <f>IF(Аркуш1!R46="","",Аркуш1!R46)</f>
        <v>0</v>
      </c>
      <c r="R101" s="36">
        <f>IF(Аркуш1!S46="","",Аркуш1!S46)</f>
        <v>5</v>
      </c>
      <c r="S101" s="36">
        <f>IF(Аркуш1!T46="","",Аркуш1!T46)</f>
        <v>1</v>
      </c>
      <c r="T101" s="36">
        <f>IF(Аркуш1!U46="","",Аркуш1!U46)</f>
        <v>1</v>
      </c>
      <c r="U101" s="36">
        <f>IF(Аркуш1!V46="","",Аркуш1!V46)</f>
        <v>0</v>
      </c>
      <c r="V101" s="36">
        <f>IF(Аркуш1!W46="","",Аркуш1!W46)</f>
        <v>0</v>
      </c>
      <c r="W101" s="36">
        <f>IF(Аркуш1!X46="","",Аркуш1!X46)</f>
        <v>1</v>
      </c>
      <c r="X101" s="36">
        <f>IF(Аркуш1!Y46="","",Аркуш1!Y46)</f>
        <v>0</v>
      </c>
      <c r="Y101" s="36">
        <f>IF(Аркуш1!Z46="","",Аркуш1!Z46)</f>
        <v>0</v>
      </c>
      <c r="Z101" s="36">
        <f>IF(Аркуш1!AA46="","",Аркуш1!AA46)</f>
        <v>0</v>
      </c>
      <c r="AA101" s="36">
        <f>IF(Аркуш1!AB46="","",Аркуш1!AB46)</f>
        <v>0</v>
      </c>
      <c r="AB101" s="36">
        <f>IF(Аркуш1!AC46="","",Аркуш1!AC46)</f>
        <v>1</v>
      </c>
      <c r="AC101" s="36">
        <f>IF(Аркуш1!AD46="","",Аркуш1!AD46)</f>
        <v>10</v>
      </c>
      <c r="AD101" s="36">
        <f>IF(Аркуш1!AE46="","",Аркуш1!AE46)</f>
      </c>
    </row>
    <row r="102" spans="1:30" ht="12.75">
      <c r="A102" t="str">
        <f>Аркуш1!B47</f>
        <v>Учень_24</v>
      </c>
      <c r="B102">
        <f>Аркуш1!C47</f>
        <v>7</v>
      </c>
      <c r="C102" s="36">
        <f>IF(Аркуш1!D47="","",Аркуш1!D47)</f>
        <v>0</v>
      </c>
      <c r="D102" s="36">
        <f>IF(Аркуш1!E47="","",Аркуш1!E47)</f>
        <v>1</v>
      </c>
      <c r="E102" s="36">
        <f>IF(Аркуш1!F47="","",Аркуш1!F47)</f>
        <v>1</v>
      </c>
      <c r="F102" s="36">
        <f>IF(Аркуш1!G47="","",Аркуш1!G47)</f>
        <v>1</v>
      </c>
      <c r="G102" s="36">
        <f>IF(Аркуш1!H47="","",Аркуш1!H47)</f>
        <v>1</v>
      </c>
      <c r="H102" s="36">
        <f>IF(Аркуш1!I47="","",Аркуш1!I47)</f>
        <v>0</v>
      </c>
      <c r="I102" s="36">
        <f>IF(Аркуш1!J47="","",Аркуш1!J47)</f>
        <v>1</v>
      </c>
      <c r="J102" s="36">
        <f>IF(Аркуш1!K47="","",Аркуш1!K47)</f>
        <v>0</v>
      </c>
      <c r="K102" s="36">
        <f>IF(Аркуш1!L47="","",Аркуш1!L47)</f>
        <v>1</v>
      </c>
      <c r="L102" s="36">
        <f>IF(Аркуш1!M47="","",Аркуш1!M47)</f>
        <v>1</v>
      </c>
      <c r="M102" s="36">
        <f>IF(Аркуш1!N47="","",Аркуш1!N47)</f>
        <v>1</v>
      </c>
      <c r="N102" s="36">
        <f>IF(Аркуш1!O47="","",Аркуш1!O47)</f>
        <v>0</v>
      </c>
      <c r="O102" s="36">
        <f>IF(Аркуш1!P47="","",Аркуш1!P47)</f>
        <v>4</v>
      </c>
      <c r="P102" s="36">
        <f>IF(Аркуш1!Q47="","",Аркуш1!Q47)</f>
        <v>1</v>
      </c>
      <c r="Q102" s="36">
        <f>IF(Аркуш1!R47="","",Аркуш1!R47)</f>
        <v>0</v>
      </c>
      <c r="R102" s="36">
        <f>IF(Аркуш1!S47="","",Аркуш1!S47)</f>
        <v>13</v>
      </c>
      <c r="S102" s="36">
        <f>IF(Аркуш1!T47="","",Аркуш1!T47)</f>
        <v>1</v>
      </c>
      <c r="T102" s="36">
        <f>IF(Аркуш1!U47="","",Аркуш1!U47)</f>
        <v>1</v>
      </c>
      <c r="U102" s="36">
        <f>IF(Аркуш1!V47="","",Аркуш1!V47)</f>
        <v>1</v>
      </c>
      <c r="V102" s="36">
        <f>IF(Аркуш1!W47="","",Аркуш1!W47)</f>
        <v>1</v>
      </c>
      <c r="W102" s="36">
        <f>IF(Аркуш1!X47="","",Аркуш1!X47)</f>
        <v>1</v>
      </c>
      <c r="X102" s="36">
        <f>IF(Аркуш1!Y47="","",Аркуш1!Y47)</f>
        <v>1</v>
      </c>
      <c r="Y102" s="36">
        <f>IF(Аркуш1!Z47="","",Аркуш1!Z47)</f>
        <v>0</v>
      </c>
      <c r="Z102" s="36">
        <f>IF(Аркуш1!AA47="","",Аркуш1!AA47)</f>
        <v>0</v>
      </c>
      <c r="AA102" s="36">
        <f>IF(Аркуш1!AB47="","",Аркуш1!AB47)</f>
        <v>1</v>
      </c>
      <c r="AB102" s="36">
        <f>IF(Аркуш1!AC47="","",Аркуш1!AC47)</f>
        <v>1</v>
      </c>
      <c r="AC102" s="36">
        <f>IF(Аркуш1!AD47="","",Аркуш1!AD47)</f>
        <v>26</v>
      </c>
      <c r="AD102" s="36">
        <f>IF(Аркуш1!AE47="","",Аркуш1!AE47)</f>
      </c>
    </row>
    <row r="103" spans="1:30" ht="12.75">
      <c r="A103" t="str">
        <f>Аркуш1!B48</f>
        <v>Учень_25</v>
      </c>
      <c r="B103">
        <f>Аркуш1!C48</f>
        <v>0</v>
      </c>
      <c r="C103" s="36">
        <f>IF(Аркуш1!D48="","",Аркуш1!D48)</f>
      </c>
      <c r="D103" s="36">
        <f>IF(Аркуш1!E48="","",Аркуш1!E48)</f>
      </c>
      <c r="E103" s="36">
        <f>IF(Аркуш1!F48="","",Аркуш1!F48)</f>
      </c>
      <c r="F103" s="36">
        <f>IF(Аркуш1!G48="","",Аркуш1!G48)</f>
      </c>
      <c r="G103" s="36">
        <f>IF(Аркуш1!H48="","",Аркуш1!H48)</f>
      </c>
      <c r="H103" s="36">
        <f>IF(Аркуш1!I48="","",Аркуш1!I48)</f>
      </c>
      <c r="I103" s="36">
        <f>IF(Аркуш1!J48="","",Аркуш1!J48)</f>
      </c>
      <c r="J103" s="36">
        <f>IF(Аркуш1!K48="","",Аркуш1!K48)</f>
      </c>
      <c r="K103" s="36">
        <f>IF(Аркуш1!L48="","",Аркуш1!L48)</f>
      </c>
      <c r="L103" s="36">
        <f>IF(Аркуш1!M48="","",Аркуш1!M48)</f>
      </c>
      <c r="M103" s="36">
        <f>IF(Аркуш1!N48="","",Аркуш1!N48)</f>
      </c>
      <c r="N103" s="36">
        <f>IF(Аркуш1!O48="","",Аркуш1!O48)</f>
      </c>
      <c r="O103" s="36">
        <f>IF(Аркуш1!P48="","",Аркуш1!P48)</f>
      </c>
      <c r="P103" s="36">
        <f>IF(Аркуш1!Q48="","",Аркуш1!Q48)</f>
      </c>
      <c r="Q103" s="36">
        <f>IF(Аркуш1!R48="","",Аркуш1!R48)</f>
      </c>
      <c r="R103" s="36">
        <f>IF(Аркуш1!S48="","",Аркуш1!S48)</f>
      </c>
      <c r="S103" s="36">
        <f>IF(Аркуш1!T48="","",Аркуш1!T48)</f>
      </c>
      <c r="T103" s="36">
        <f>IF(Аркуш1!U48="","",Аркуш1!U48)</f>
      </c>
      <c r="U103" s="36">
        <f>IF(Аркуш1!V48="","",Аркуш1!V48)</f>
      </c>
      <c r="V103" s="36">
        <f>IF(Аркуш1!W48="","",Аркуш1!W48)</f>
      </c>
      <c r="W103" s="36">
        <f>IF(Аркуш1!X48="","",Аркуш1!X48)</f>
      </c>
      <c r="X103" s="36">
        <f>IF(Аркуш1!Y48="","",Аркуш1!Y48)</f>
      </c>
      <c r="Y103" s="36">
        <f>IF(Аркуш1!Z48="","",Аркуш1!Z48)</f>
      </c>
      <c r="Z103" s="36">
        <f>IF(Аркуш1!AA48="","",Аркуш1!AA48)</f>
      </c>
      <c r="AA103" s="36">
        <f>IF(Аркуш1!AB48="","",Аркуш1!AB48)</f>
      </c>
      <c r="AB103" s="36">
        <f>IF(Аркуш1!AC48="","",Аркуш1!AC48)</f>
      </c>
      <c r="AC103" s="36">
        <f>IF(Аркуш1!AD48="","",Аркуш1!AD48)</f>
        <v>0</v>
      </c>
      <c r="AD103" s="36">
        <f>IF(Аркуш1!AE48="","",Аркуш1!AE48)</f>
      </c>
    </row>
    <row r="104" spans="1:30" ht="12.75">
      <c r="A104" t="str">
        <f>Аркуш1!B49</f>
        <v>Учень_26</v>
      </c>
      <c r="B104">
        <f>Аркуш1!C49</f>
        <v>0</v>
      </c>
      <c r="C104" s="36">
        <f>IF(Аркуш1!D49="","",Аркуш1!D49)</f>
      </c>
      <c r="D104" s="36">
        <f>IF(Аркуш1!E49="","",Аркуш1!E49)</f>
      </c>
      <c r="E104" s="36">
        <f>IF(Аркуш1!F49="","",Аркуш1!F49)</f>
      </c>
      <c r="F104" s="36">
        <f>IF(Аркуш1!G49="","",Аркуш1!G49)</f>
      </c>
      <c r="G104" s="36">
        <f>IF(Аркуш1!H49="","",Аркуш1!H49)</f>
      </c>
      <c r="H104" s="36">
        <f>IF(Аркуш1!I49="","",Аркуш1!I49)</f>
      </c>
      <c r="I104" s="36">
        <f>IF(Аркуш1!J49="","",Аркуш1!J49)</f>
      </c>
      <c r="J104" s="36">
        <f>IF(Аркуш1!K49="","",Аркуш1!K49)</f>
      </c>
      <c r="K104" s="36">
        <f>IF(Аркуш1!L49="","",Аркуш1!L49)</f>
      </c>
      <c r="L104" s="36">
        <f>IF(Аркуш1!M49="","",Аркуш1!M49)</f>
      </c>
      <c r="M104" s="36">
        <f>IF(Аркуш1!N49="","",Аркуш1!N49)</f>
      </c>
      <c r="N104" s="36">
        <f>IF(Аркуш1!O49="","",Аркуш1!O49)</f>
      </c>
      <c r="O104" s="36">
        <f>IF(Аркуш1!P49="","",Аркуш1!P49)</f>
      </c>
      <c r="P104" s="36">
        <f>IF(Аркуш1!Q49="","",Аркуш1!Q49)</f>
      </c>
      <c r="Q104" s="36">
        <f>IF(Аркуш1!R49="","",Аркуш1!R49)</f>
      </c>
      <c r="R104" s="36">
        <f>IF(Аркуш1!S49="","",Аркуш1!S49)</f>
      </c>
      <c r="S104" s="36">
        <f>IF(Аркуш1!T49="","",Аркуш1!T49)</f>
      </c>
      <c r="T104" s="36">
        <f>IF(Аркуш1!U49="","",Аркуш1!U49)</f>
      </c>
      <c r="U104" s="36">
        <f>IF(Аркуш1!V49="","",Аркуш1!V49)</f>
      </c>
      <c r="V104" s="36">
        <f>IF(Аркуш1!W49="","",Аркуш1!W49)</f>
      </c>
      <c r="W104" s="36">
        <f>IF(Аркуш1!X49="","",Аркуш1!X49)</f>
      </c>
      <c r="X104" s="36">
        <f>IF(Аркуш1!Y49="","",Аркуш1!Y49)</f>
      </c>
      <c r="Y104" s="36">
        <f>IF(Аркуш1!Z49="","",Аркуш1!Z49)</f>
      </c>
      <c r="Z104" s="36">
        <f>IF(Аркуш1!AA49="","",Аркуш1!AA49)</f>
      </c>
      <c r="AA104" s="36">
        <f>IF(Аркуш1!AB49="","",Аркуш1!AB49)</f>
      </c>
      <c r="AB104" s="36">
        <f>IF(Аркуш1!AC49="","",Аркуш1!AC49)</f>
      </c>
      <c r="AC104" s="36">
        <f>IF(Аркуш1!AD49="","",Аркуш1!AD49)</f>
        <v>0</v>
      </c>
      <c r="AD104" s="36">
        <f>IF(Аркуш1!AE49="","",Аркуш1!AE49)</f>
      </c>
    </row>
    <row r="105" spans="1:30" ht="12.75">
      <c r="A105" t="str">
        <f>Аркуш1!B50</f>
        <v>Учень_27</v>
      </c>
      <c r="B105">
        <f>Аркуш1!C50</f>
        <v>0</v>
      </c>
      <c r="C105" s="36">
        <f>IF(Аркуш1!D50="","",Аркуш1!D50)</f>
      </c>
      <c r="D105" s="36">
        <f>IF(Аркуш1!E50="","",Аркуш1!E50)</f>
      </c>
      <c r="E105" s="36">
        <f>IF(Аркуш1!F50="","",Аркуш1!F50)</f>
      </c>
      <c r="F105" s="36">
        <f>IF(Аркуш1!G50="","",Аркуш1!G50)</f>
      </c>
      <c r="G105" s="36">
        <f>IF(Аркуш1!H50="","",Аркуш1!H50)</f>
      </c>
      <c r="H105" s="36">
        <f>IF(Аркуш1!I50="","",Аркуш1!I50)</f>
      </c>
      <c r="I105" s="36">
        <f>IF(Аркуш1!J50="","",Аркуш1!J50)</f>
      </c>
      <c r="J105" s="36">
        <f>IF(Аркуш1!K50="","",Аркуш1!K50)</f>
      </c>
      <c r="K105" s="36">
        <f>IF(Аркуш1!L50="","",Аркуш1!L50)</f>
      </c>
      <c r="L105" s="36">
        <f>IF(Аркуш1!M50="","",Аркуш1!M50)</f>
      </c>
      <c r="M105" s="36">
        <f>IF(Аркуш1!N50="","",Аркуш1!N50)</f>
      </c>
      <c r="N105" s="36">
        <f>IF(Аркуш1!O50="","",Аркуш1!O50)</f>
      </c>
      <c r="O105" s="36">
        <f>IF(Аркуш1!P50="","",Аркуш1!P50)</f>
      </c>
      <c r="P105" s="36">
        <f>IF(Аркуш1!Q50="","",Аркуш1!Q50)</f>
      </c>
      <c r="Q105" s="36">
        <f>IF(Аркуш1!R50="","",Аркуш1!R50)</f>
      </c>
      <c r="R105" s="36">
        <f>IF(Аркуш1!S50="","",Аркуш1!S50)</f>
      </c>
      <c r="S105" s="36">
        <f>IF(Аркуш1!T50="","",Аркуш1!T50)</f>
      </c>
      <c r="T105" s="36">
        <f>IF(Аркуш1!U50="","",Аркуш1!U50)</f>
      </c>
      <c r="U105" s="36">
        <f>IF(Аркуш1!V50="","",Аркуш1!V50)</f>
      </c>
      <c r="V105" s="36">
        <f>IF(Аркуш1!W50="","",Аркуш1!W50)</f>
      </c>
      <c r="W105" s="36">
        <f>IF(Аркуш1!X50="","",Аркуш1!X50)</f>
      </c>
      <c r="X105" s="36">
        <f>IF(Аркуш1!Y50="","",Аркуш1!Y50)</f>
      </c>
      <c r="Y105" s="36">
        <f>IF(Аркуш1!Z50="","",Аркуш1!Z50)</f>
      </c>
      <c r="Z105" s="36">
        <f>IF(Аркуш1!AA50="","",Аркуш1!AA50)</f>
      </c>
      <c r="AA105" s="36">
        <f>IF(Аркуш1!AB50="","",Аркуш1!AB50)</f>
      </c>
      <c r="AB105" s="36">
        <f>IF(Аркуш1!AC50="","",Аркуш1!AC50)</f>
      </c>
      <c r="AC105" s="36">
        <f>IF(Аркуш1!AD50="","",Аркуш1!AD50)</f>
        <v>0</v>
      </c>
      <c r="AD105" s="36">
        <f>IF(Аркуш1!AE50="","",Аркуш1!AE50)</f>
      </c>
    </row>
    <row r="106" spans="1:30" ht="12.75">
      <c r="A106" t="str">
        <f>Аркуш1!B51</f>
        <v>Учень_28</v>
      </c>
      <c r="B106">
        <f>Аркуш1!C51</f>
        <v>0</v>
      </c>
      <c r="C106" s="36">
        <f>IF(Аркуш1!D51="","",Аркуш1!D51)</f>
      </c>
      <c r="D106" s="36">
        <f>IF(Аркуш1!E51="","",Аркуш1!E51)</f>
      </c>
      <c r="E106" s="36">
        <f>IF(Аркуш1!F51="","",Аркуш1!F51)</f>
      </c>
      <c r="F106" s="36">
        <f>IF(Аркуш1!G51="","",Аркуш1!G51)</f>
      </c>
      <c r="G106" s="36">
        <f>IF(Аркуш1!H51="","",Аркуш1!H51)</f>
      </c>
      <c r="H106" s="36">
        <f>IF(Аркуш1!I51="","",Аркуш1!I51)</f>
      </c>
      <c r="I106" s="36">
        <f>IF(Аркуш1!J51="","",Аркуш1!J51)</f>
      </c>
      <c r="J106" s="36">
        <f>IF(Аркуш1!K51="","",Аркуш1!K51)</f>
      </c>
      <c r="K106" s="36">
        <f>IF(Аркуш1!L51="","",Аркуш1!L51)</f>
      </c>
      <c r="L106" s="36">
        <f>IF(Аркуш1!M51="","",Аркуш1!M51)</f>
      </c>
      <c r="M106" s="36">
        <f>IF(Аркуш1!N51="","",Аркуш1!N51)</f>
      </c>
      <c r="N106" s="36">
        <f>IF(Аркуш1!O51="","",Аркуш1!O51)</f>
      </c>
      <c r="O106" s="36">
        <f>IF(Аркуш1!P51="","",Аркуш1!P51)</f>
      </c>
      <c r="P106" s="36">
        <f>IF(Аркуш1!Q51="","",Аркуш1!Q51)</f>
      </c>
      <c r="Q106" s="36">
        <f>IF(Аркуш1!R51="","",Аркуш1!R51)</f>
      </c>
      <c r="R106" s="36">
        <f>IF(Аркуш1!S51="","",Аркуш1!S51)</f>
      </c>
      <c r="S106" s="36">
        <f>IF(Аркуш1!T51="","",Аркуш1!T51)</f>
      </c>
      <c r="T106" s="36">
        <f>IF(Аркуш1!U51="","",Аркуш1!U51)</f>
      </c>
      <c r="U106" s="36">
        <f>IF(Аркуш1!V51="","",Аркуш1!V51)</f>
      </c>
      <c r="V106" s="36">
        <f>IF(Аркуш1!W51="","",Аркуш1!W51)</f>
      </c>
      <c r="W106" s="36">
        <f>IF(Аркуш1!X51="","",Аркуш1!X51)</f>
      </c>
      <c r="X106" s="36">
        <f>IF(Аркуш1!Y51="","",Аркуш1!Y51)</f>
      </c>
      <c r="Y106" s="36">
        <f>IF(Аркуш1!Z51="","",Аркуш1!Z51)</f>
      </c>
      <c r="Z106" s="36">
        <f>IF(Аркуш1!AA51="","",Аркуш1!AA51)</f>
      </c>
      <c r="AA106" s="36">
        <f>IF(Аркуш1!AB51="","",Аркуш1!AB51)</f>
      </c>
      <c r="AB106" s="36">
        <f>IF(Аркуш1!AC51="","",Аркуш1!AC51)</f>
      </c>
      <c r="AC106" s="36">
        <f>IF(Аркуш1!AD51="","",Аркуш1!AD51)</f>
        <v>0</v>
      </c>
      <c r="AD106" s="36">
        <f>IF(Аркуш1!AE51="","",Аркуш1!AE51)</f>
      </c>
    </row>
    <row r="107" spans="1:30" ht="12.75">
      <c r="A107" t="str">
        <f>Аркуш1!B52</f>
        <v>Учень_29</v>
      </c>
      <c r="B107">
        <f>Аркуш1!C52</f>
        <v>0</v>
      </c>
      <c r="C107" s="36">
        <f>IF(Аркуш1!D52="","",Аркуш1!D52)</f>
      </c>
      <c r="D107" s="36">
        <f>IF(Аркуш1!E52="","",Аркуш1!E52)</f>
      </c>
      <c r="E107" s="36">
        <f>IF(Аркуш1!F52="","",Аркуш1!F52)</f>
      </c>
      <c r="F107" s="36">
        <f>IF(Аркуш1!G52="","",Аркуш1!G52)</f>
      </c>
      <c r="G107" s="36">
        <f>IF(Аркуш1!H52="","",Аркуш1!H52)</f>
      </c>
      <c r="H107" s="36">
        <f>IF(Аркуш1!I52="","",Аркуш1!I52)</f>
      </c>
      <c r="I107" s="36">
        <f>IF(Аркуш1!J52="","",Аркуш1!J52)</f>
      </c>
      <c r="J107" s="36">
        <f>IF(Аркуш1!K52="","",Аркуш1!K52)</f>
      </c>
      <c r="K107" s="36">
        <f>IF(Аркуш1!L52="","",Аркуш1!L52)</f>
      </c>
      <c r="L107" s="36">
        <f>IF(Аркуш1!M52="","",Аркуш1!M52)</f>
      </c>
      <c r="M107" s="36">
        <f>IF(Аркуш1!N52="","",Аркуш1!N52)</f>
      </c>
      <c r="N107" s="36">
        <f>IF(Аркуш1!O52="","",Аркуш1!O52)</f>
      </c>
      <c r="O107" s="36">
        <f>IF(Аркуш1!P52="","",Аркуш1!P52)</f>
      </c>
      <c r="P107" s="36">
        <f>IF(Аркуш1!Q52="","",Аркуш1!Q52)</f>
      </c>
      <c r="Q107" s="36">
        <f>IF(Аркуш1!R52="","",Аркуш1!R52)</f>
      </c>
      <c r="R107" s="36">
        <f>IF(Аркуш1!S52="","",Аркуш1!S52)</f>
      </c>
      <c r="S107" s="36">
        <f>IF(Аркуш1!T52="","",Аркуш1!T52)</f>
      </c>
      <c r="T107" s="36">
        <f>IF(Аркуш1!U52="","",Аркуш1!U52)</f>
      </c>
      <c r="U107" s="36">
        <f>IF(Аркуш1!V52="","",Аркуш1!V52)</f>
      </c>
      <c r="V107" s="36">
        <f>IF(Аркуш1!W52="","",Аркуш1!W52)</f>
      </c>
      <c r="W107" s="36">
        <f>IF(Аркуш1!X52="","",Аркуш1!X52)</f>
      </c>
      <c r="X107" s="36">
        <f>IF(Аркуш1!Y52="","",Аркуш1!Y52)</f>
      </c>
      <c r="Y107" s="36">
        <f>IF(Аркуш1!Z52="","",Аркуш1!Z52)</f>
      </c>
      <c r="Z107" s="36">
        <f>IF(Аркуш1!AA52="","",Аркуш1!AA52)</f>
      </c>
      <c r="AA107" s="36">
        <f>IF(Аркуш1!AB52="","",Аркуш1!AB52)</f>
      </c>
      <c r="AB107" s="36">
        <f>IF(Аркуш1!AC52="","",Аркуш1!AC52)</f>
      </c>
      <c r="AC107" s="36">
        <f>IF(Аркуш1!AD52="","",Аркуш1!AD52)</f>
        <v>0</v>
      </c>
      <c r="AD107" s="36">
        <f>IF(Аркуш1!AE52="","",Аркуш1!AE52)</f>
      </c>
    </row>
    <row r="108" spans="1:30" ht="12.75">
      <c r="A108" t="str">
        <f>Аркуш1!B53</f>
        <v>Учень_30</v>
      </c>
      <c r="B108">
        <f>Аркуш1!C53</f>
        <v>0</v>
      </c>
      <c r="C108" s="36">
        <f>IF(Аркуш1!D53="","",Аркуш1!D53)</f>
      </c>
      <c r="D108" s="36">
        <f>IF(Аркуш1!E53="","",Аркуш1!E53)</f>
      </c>
      <c r="E108" s="36">
        <f>IF(Аркуш1!F53="","",Аркуш1!F53)</f>
      </c>
      <c r="F108" s="36">
        <f>IF(Аркуш1!G53="","",Аркуш1!G53)</f>
      </c>
      <c r="G108" s="36">
        <f>IF(Аркуш1!H53="","",Аркуш1!H53)</f>
      </c>
      <c r="H108" s="36">
        <f>IF(Аркуш1!I53="","",Аркуш1!I53)</f>
      </c>
      <c r="I108" s="36">
        <f>IF(Аркуш1!J53="","",Аркуш1!J53)</f>
      </c>
      <c r="J108" s="36">
        <f>IF(Аркуш1!K53="","",Аркуш1!K53)</f>
      </c>
      <c r="K108" s="36">
        <f>IF(Аркуш1!L53="","",Аркуш1!L53)</f>
      </c>
      <c r="L108" s="36">
        <f>IF(Аркуш1!M53="","",Аркуш1!M53)</f>
      </c>
      <c r="M108" s="36">
        <f>IF(Аркуш1!N53="","",Аркуш1!N53)</f>
      </c>
      <c r="N108" s="36">
        <f>IF(Аркуш1!O53="","",Аркуш1!O53)</f>
      </c>
      <c r="O108" s="36">
        <f>IF(Аркуш1!P53="","",Аркуш1!P53)</f>
      </c>
      <c r="P108" s="36">
        <f>IF(Аркуш1!Q53="","",Аркуш1!Q53)</f>
      </c>
      <c r="Q108" s="36">
        <f>IF(Аркуш1!R53="","",Аркуш1!R53)</f>
      </c>
      <c r="R108" s="36">
        <f>IF(Аркуш1!S53="","",Аркуш1!S53)</f>
      </c>
      <c r="S108" s="36">
        <f>IF(Аркуш1!T53="","",Аркуш1!T53)</f>
      </c>
      <c r="T108" s="36">
        <f>IF(Аркуш1!U53="","",Аркуш1!U53)</f>
      </c>
      <c r="U108" s="36">
        <f>IF(Аркуш1!V53="","",Аркуш1!V53)</f>
      </c>
      <c r="V108" s="36">
        <f>IF(Аркуш1!W53="","",Аркуш1!W53)</f>
      </c>
      <c r="W108" s="36">
        <f>IF(Аркуш1!X53="","",Аркуш1!X53)</f>
      </c>
      <c r="X108" s="36">
        <f>IF(Аркуш1!Y53="","",Аркуш1!Y53)</f>
      </c>
      <c r="Y108" s="36">
        <f>IF(Аркуш1!Z53="","",Аркуш1!Z53)</f>
      </c>
      <c r="Z108" s="36">
        <f>IF(Аркуш1!AA53="","",Аркуш1!AA53)</f>
      </c>
      <c r="AA108" s="36">
        <f>IF(Аркуш1!AB53="","",Аркуш1!AB53)</f>
      </c>
      <c r="AB108" s="36">
        <f>IF(Аркуш1!AC53="","",Аркуш1!AC53)</f>
      </c>
      <c r="AC108" s="36">
        <f>IF(Аркуш1!AD53="","",Аркуш1!AD53)</f>
        <v>0</v>
      </c>
      <c r="AD108" s="36">
        <f>IF(Аркуш1!AE53="","",Аркуш1!AE53)</f>
      </c>
    </row>
    <row r="109" spans="1:30" ht="12.75">
      <c r="A109" t="str">
        <f>Аркуш1!B54</f>
        <v>Учень_31</v>
      </c>
      <c r="B109">
        <f>Аркуш1!C54</f>
        <v>0</v>
      </c>
      <c r="C109" s="36">
        <f>IF(Аркуш1!D54="","",Аркуш1!D54)</f>
      </c>
      <c r="D109" s="36">
        <f>IF(Аркуш1!E54="","",Аркуш1!E54)</f>
      </c>
      <c r="E109" s="36">
        <f>IF(Аркуш1!F54="","",Аркуш1!F54)</f>
      </c>
      <c r="F109" s="36">
        <f>IF(Аркуш1!G54="","",Аркуш1!G54)</f>
      </c>
      <c r="G109" s="36">
        <f>IF(Аркуш1!H54="","",Аркуш1!H54)</f>
      </c>
      <c r="H109" s="36">
        <f>IF(Аркуш1!I54="","",Аркуш1!I54)</f>
      </c>
      <c r="I109" s="36">
        <f>IF(Аркуш1!J54="","",Аркуш1!J54)</f>
      </c>
      <c r="J109" s="36">
        <f>IF(Аркуш1!K54="","",Аркуш1!K54)</f>
      </c>
      <c r="K109" s="36">
        <f>IF(Аркуш1!L54="","",Аркуш1!L54)</f>
      </c>
      <c r="L109" s="36">
        <f>IF(Аркуш1!M54="","",Аркуш1!M54)</f>
      </c>
      <c r="M109" s="36">
        <f>IF(Аркуш1!N54="","",Аркуш1!N54)</f>
      </c>
      <c r="N109" s="36">
        <f>IF(Аркуш1!O54="","",Аркуш1!O54)</f>
      </c>
      <c r="O109" s="36">
        <f>IF(Аркуш1!P54="","",Аркуш1!P54)</f>
      </c>
      <c r="P109" s="36">
        <f>IF(Аркуш1!Q54="","",Аркуш1!Q54)</f>
      </c>
      <c r="Q109" s="36">
        <f>IF(Аркуш1!R54="","",Аркуш1!R54)</f>
      </c>
      <c r="R109" s="36">
        <f>IF(Аркуш1!S54="","",Аркуш1!S54)</f>
      </c>
      <c r="S109" s="36">
        <f>IF(Аркуш1!T54="","",Аркуш1!T54)</f>
      </c>
      <c r="T109" s="36">
        <f>IF(Аркуш1!U54="","",Аркуш1!U54)</f>
      </c>
      <c r="U109" s="36">
        <f>IF(Аркуш1!V54="","",Аркуш1!V54)</f>
      </c>
      <c r="V109" s="36">
        <f>IF(Аркуш1!W54="","",Аркуш1!W54)</f>
      </c>
      <c r="W109" s="36">
        <f>IF(Аркуш1!X54="","",Аркуш1!X54)</f>
      </c>
      <c r="X109" s="36">
        <f>IF(Аркуш1!Y54="","",Аркуш1!Y54)</f>
      </c>
      <c r="Y109" s="36">
        <f>IF(Аркуш1!Z54="","",Аркуш1!Z54)</f>
      </c>
      <c r="Z109" s="36">
        <f>IF(Аркуш1!AA54="","",Аркуш1!AA54)</f>
      </c>
      <c r="AA109" s="36">
        <f>IF(Аркуш1!AB54="","",Аркуш1!AB54)</f>
      </c>
      <c r="AB109" s="36">
        <f>IF(Аркуш1!AC54="","",Аркуш1!AC54)</f>
      </c>
      <c r="AC109" s="36">
        <f>IF(Аркуш1!AD54="","",Аркуш1!AD54)</f>
        <v>0</v>
      </c>
      <c r="AD109" s="36">
        <f>IF(Аркуш1!AE54="","",Аркуш1!AE54)</f>
      </c>
    </row>
    <row r="110" spans="1:30" ht="12.75">
      <c r="A110" t="str">
        <f>Аркуш1!B55</f>
        <v>Учень_32</v>
      </c>
      <c r="B110">
        <f>Аркуш1!C55</f>
        <v>0</v>
      </c>
      <c r="C110" s="36">
        <f>IF(Аркуш1!D55="","",Аркуш1!D55)</f>
      </c>
      <c r="D110" s="36">
        <f>IF(Аркуш1!E55="","",Аркуш1!E55)</f>
      </c>
      <c r="E110" s="36">
        <f>IF(Аркуш1!F55="","",Аркуш1!F55)</f>
      </c>
      <c r="F110" s="36">
        <f>IF(Аркуш1!G55="","",Аркуш1!G55)</f>
      </c>
      <c r="G110" s="36">
        <f>IF(Аркуш1!H55="","",Аркуш1!H55)</f>
      </c>
      <c r="H110" s="36">
        <f>IF(Аркуш1!I55="","",Аркуш1!I55)</f>
      </c>
      <c r="I110" s="36">
        <f>IF(Аркуш1!J55="","",Аркуш1!J55)</f>
      </c>
      <c r="J110" s="36">
        <f>IF(Аркуш1!K55="","",Аркуш1!K55)</f>
      </c>
      <c r="K110" s="36">
        <f>IF(Аркуш1!L55="","",Аркуш1!L55)</f>
      </c>
      <c r="L110" s="36">
        <f>IF(Аркуш1!M55="","",Аркуш1!M55)</f>
      </c>
      <c r="M110" s="36">
        <f>IF(Аркуш1!N55="","",Аркуш1!N55)</f>
      </c>
      <c r="N110" s="36">
        <f>IF(Аркуш1!O55="","",Аркуш1!O55)</f>
      </c>
      <c r="O110" s="36">
        <f>IF(Аркуш1!P55="","",Аркуш1!P55)</f>
      </c>
      <c r="P110" s="36">
        <f>IF(Аркуш1!Q55="","",Аркуш1!Q55)</f>
      </c>
      <c r="Q110" s="36">
        <f>IF(Аркуш1!R55="","",Аркуш1!R55)</f>
      </c>
      <c r="R110" s="36">
        <f>IF(Аркуш1!S55="","",Аркуш1!S55)</f>
      </c>
      <c r="S110" s="36">
        <f>IF(Аркуш1!T55="","",Аркуш1!T55)</f>
      </c>
      <c r="T110" s="36">
        <f>IF(Аркуш1!U55="","",Аркуш1!U55)</f>
      </c>
      <c r="U110" s="36">
        <f>IF(Аркуш1!V55="","",Аркуш1!V55)</f>
      </c>
      <c r="V110" s="36">
        <f>IF(Аркуш1!W55="","",Аркуш1!W55)</f>
      </c>
      <c r="W110" s="36">
        <f>IF(Аркуш1!X55="","",Аркуш1!X55)</f>
      </c>
      <c r="X110" s="36">
        <f>IF(Аркуш1!Y55="","",Аркуш1!Y55)</f>
      </c>
      <c r="Y110" s="36">
        <f>IF(Аркуш1!Z55="","",Аркуш1!Z55)</f>
      </c>
      <c r="Z110" s="36">
        <f>IF(Аркуш1!AA55="","",Аркуш1!AA55)</f>
      </c>
      <c r="AA110" s="36">
        <f>IF(Аркуш1!AB55="","",Аркуш1!AB55)</f>
      </c>
      <c r="AB110" s="36">
        <f>IF(Аркуш1!AC55="","",Аркуш1!AC55)</f>
      </c>
      <c r="AC110" s="36">
        <f>IF(Аркуш1!AD55="","",Аркуш1!AD55)</f>
        <v>0</v>
      </c>
      <c r="AD110" s="36">
        <f>IF(Аркуш1!AE55="","",Аркуш1!AE55)</f>
      </c>
    </row>
    <row r="111" spans="1:30" ht="12.75">
      <c r="A111" t="str">
        <f>Аркуш1!B56</f>
        <v>Учень_33</v>
      </c>
      <c r="B111">
        <f>Аркуш1!C56</f>
        <v>0</v>
      </c>
      <c r="C111" s="36">
        <f>IF(Аркуш1!D56="","",Аркуш1!D56)</f>
      </c>
      <c r="D111" s="36">
        <f>IF(Аркуш1!E56="","",Аркуш1!E56)</f>
      </c>
      <c r="E111" s="36">
        <f>IF(Аркуш1!F56="","",Аркуш1!F56)</f>
      </c>
      <c r="F111" s="36">
        <f>IF(Аркуш1!G56="","",Аркуш1!G56)</f>
      </c>
      <c r="G111" s="36">
        <f>IF(Аркуш1!H56="","",Аркуш1!H56)</f>
      </c>
      <c r="H111" s="36">
        <f>IF(Аркуш1!I56="","",Аркуш1!I56)</f>
      </c>
      <c r="I111" s="36">
        <f>IF(Аркуш1!J56="","",Аркуш1!J56)</f>
      </c>
      <c r="J111" s="36">
        <f>IF(Аркуш1!K56="","",Аркуш1!K56)</f>
      </c>
      <c r="K111" s="36">
        <f>IF(Аркуш1!L56="","",Аркуш1!L56)</f>
      </c>
      <c r="L111" s="36">
        <f>IF(Аркуш1!M56="","",Аркуш1!M56)</f>
      </c>
      <c r="M111" s="36">
        <f>IF(Аркуш1!N56="","",Аркуш1!N56)</f>
      </c>
      <c r="N111" s="36">
        <f>IF(Аркуш1!O56="","",Аркуш1!O56)</f>
      </c>
      <c r="O111" s="36">
        <f>IF(Аркуш1!P56="","",Аркуш1!P56)</f>
      </c>
      <c r="P111" s="36">
        <f>IF(Аркуш1!Q56="","",Аркуш1!Q56)</f>
      </c>
      <c r="Q111" s="36">
        <f>IF(Аркуш1!R56="","",Аркуш1!R56)</f>
      </c>
      <c r="R111" s="36">
        <f>IF(Аркуш1!S56="","",Аркуш1!S56)</f>
      </c>
      <c r="S111" s="36">
        <f>IF(Аркуш1!T56="","",Аркуш1!T56)</f>
      </c>
      <c r="T111" s="36">
        <f>IF(Аркуш1!U56="","",Аркуш1!U56)</f>
      </c>
      <c r="U111" s="36">
        <f>IF(Аркуш1!V56="","",Аркуш1!V56)</f>
      </c>
      <c r="V111" s="36">
        <f>IF(Аркуш1!W56="","",Аркуш1!W56)</f>
      </c>
      <c r="W111" s="36">
        <f>IF(Аркуш1!X56="","",Аркуш1!X56)</f>
      </c>
      <c r="X111" s="36">
        <f>IF(Аркуш1!Y56="","",Аркуш1!Y56)</f>
      </c>
      <c r="Y111" s="36">
        <f>IF(Аркуш1!Z56="","",Аркуш1!Z56)</f>
      </c>
      <c r="Z111" s="36">
        <f>IF(Аркуш1!AA56="","",Аркуш1!AA56)</f>
      </c>
      <c r="AA111" s="36">
        <f>IF(Аркуш1!AB56="","",Аркуш1!AB56)</f>
      </c>
      <c r="AB111" s="36">
        <f>IF(Аркуш1!AC56="","",Аркуш1!AC56)</f>
      </c>
      <c r="AC111" s="36">
        <f>IF(Аркуш1!AD56="","",Аркуш1!AD56)</f>
        <v>0</v>
      </c>
      <c r="AD111" s="36">
        <f>IF(Аркуш1!AE56="","",Аркуш1!AE56)</f>
      </c>
    </row>
    <row r="112" spans="1:30" ht="12.75">
      <c r="A112" t="str">
        <f>Аркуш1!B57</f>
        <v>Учень_34</v>
      </c>
      <c r="B112">
        <f>Аркуш1!C57</f>
        <v>0</v>
      </c>
      <c r="C112" s="36">
        <f>IF(Аркуш1!D57="","",Аркуш1!D57)</f>
      </c>
      <c r="D112" s="36">
        <f>IF(Аркуш1!E57="","",Аркуш1!E57)</f>
      </c>
      <c r="E112" s="36">
        <f>IF(Аркуш1!F57="","",Аркуш1!F57)</f>
      </c>
      <c r="F112" s="36">
        <f>IF(Аркуш1!G57="","",Аркуш1!G57)</f>
      </c>
      <c r="G112" s="36">
        <f>IF(Аркуш1!H57="","",Аркуш1!H57)</f>
      </c>
      <c r="H112" s="36">
        <f>IF(Аркуш1!I57="","",Аркуш1!I57)</f>
      </c>
      <c r="I112" s="36">
        <f>IF(Аркуш1!J57="","",Аркуш1!J57)</f>
      </c>
      <c r="J112" s="36">
        <f>IF(Аркуш1!K57="","",Аркуш1!K57)</f>
      </c>
      <c r="K112" s="36">
        <f>IF(Аркуш1!L57="","",Аркуш1!L57)</f>
      </c>
      <c r="L112" s="36">
        <f>IF(Аркуш1!M57="","",Аркуш1!M57)</f>
      </c>
      <c r="M112" s="36">
        <f>IF(Аркуш1!N57="","",Аркуш1!N57)</f>
      </c>
      <c r="N112" s="36">
        <f>IF(Аркуш1!O57="","",Аркуш1!O57)</f>
      </c>
      <c r="O112" s="36">
        <f>IF(Аркуш1!P57="","",Аркуш1!P57)</f>
      </c>
      <c r="P112" s="36">
        <f>IF(Аркуш1!Q57="","",Аркуш1!Q57)</f>
      </c>
      <c r="Q112" s="36">
        <f>IF(Аркуш1!R57="","",Аркуш1!R57)</f>
      </c>
      <c r="R112" s="36">
        <f>IF(Аркуш1!S57="","",Аркуш1!S57)</f>
      </c>
      <c r="S112" s="36">
        <f>IF(Аркуш1!T57="","",Аркуш1!T57)</f>
      </c>
      <c r="T112" s="36">
        <f>IF(Аркуш1!U57="","",Аркуш1!U57)</f>
      </c>
      <c r="U112" s="36">
        <f>IF(Аркуш1!V57="","",Аркуш1!V57)</f>
      </c>
      <c r="V112" s="36">
        <f>IF(Аркуш1!W57="","",Аркуш1!W57)</f>
      </c>
      <c r="W112" s="36">
        <f>IF(Аркуш1!X57="","",Аркуш1!X57)</f>
      </c>
      <c r="X112" s="36">
        <f>IF(Аркуш1!Y57="","",Аркуш1!Y57)</f>
      </c>
      <c r="Y112" s="36">
        <f>IF(Аркуш1!Z57="","",Аркуш1!Z57)</f>
      </c>
      <c r="Z112" s="36">
        <f>IF(Аркуш1!AA57="","",Аркуш1!AA57)</f>
      </c>
      <c r="AA112" s="36">
        <f>IF(Аркуш1!AB57="","",Аркуш1!AB57)</f>
      </c>
      <c r="AB112" s="36">
        <f>IF(Аркуш1!AC57="","",Аркуш1!AC57)</f>
      </c>
      <c r="AC112" s="36">
        <f>IF(Аркуш1!AD57="","",Аркуш1!AD57)</f>
        <v>0</v>
      </c>
      <c r="AD112" s="36">
        <f>IF(Аркуш1!AE57="","",Аркуш1!AE57)</f>
      </c>
    </row>
    <row r="113" spans="1:30" ht="12.75">
      <c r="A113" t="str">
        <f>Аркуш1!B58</f>
        <v>Учень_35</v>
      </c>
      <c r="B113">
        <f>Аркуш1!C58</f>
        <v>0</v>
      </c>
      <c r="C113" s="36">
        <f>IF(Аркуш1!D58="","",Аркуш1!D58)</f>
      </c>
      <c r="D113" s="36">
        <f>IF(Аркуш1!E58="","",Аркуш1!E58)</f>
      </c>
      <c r="E113" s="36">
        <f>IF(Аркуш1!F58="","",Аркуш1!F58)</f>
      </c>
      <c r="F113" s="36">
        <f>IF(Аркуш1!G58="","",Аркуш1!G58)</f>
      </c>
      <c r="G113" s="36">
        <f>IF(Аркуш1!H58="","",Аркуш1!H58)</f>
      </c>
      <c r="H113" s="36">
        <f>IF(Аркуш1!I58="","",Аркуш1!I58)</f>
      </c>
      <c r="I113" s="36">
        <f>IF(Аркуш1!J58="","",Аркуш1!J58)</f>
      </c>
      <c r="J113" s="36">
        <f>IF(Аркуш1!K58="","",Аркуш1!K58)</f>
      </c>
      <c r="K113" s="36">
        <f>IF(Аркуш1!L58="","",Аркуш1!L58)</f>
      </c>
      <c r="L113" s="36">
        <f>IF(Аркуш1!M58="","",Аркуш1!M58)</f>
      </c>
      <c r="M113" s="36">
        <f>IF(Аркуш1!N58="","",Аркуш1!N58)</f>
      </c>
      <c r="N113" s="36">
        <f>IF(Аркуш1!O58="","",Аркуш1!O58)</f>
      </c>
      <c r="O113" s="36">
        <f>IF(Аркуш1!P58="","",Аркуш1!P58)</f>
      </c>
      <c r="P113" s="36">
        <f>IF(Аркуш1!Q58="","",Аркуш1!Q58)</f>
      </c>
      <c r="Q113" s="36">
        <f>IF(Аркуш1!R58="","",Аркуш1!R58)</f>
      </c>
      <c r="R113" s="36">
        <f>IF(Аркуш1!S58="","",Аркуш1!S58)</f>
      </c>
      <c r="S113" s="36">
        <f>IF(Аркуш1!T58="","",Аркуш1!T58)</f>
      </c>
      <c r="T113" s="36">
        <f>IF(Аркуш1!U58="","",Аркуш1!U58)</f>
      </c>
      <c r="U113" s="36">
        <f>IF(Аркуш1!V58="","",Аркуш1!V58)</f>
      </c>
      <c r="V113" s="36">
        <f>IF(Аркуш1!W58="","",Аркуш1!W58)</f>
      </c>
      <c r="W113" s="36">
        <f>IF(Аркуш1!X58="","",Аркуш1!X58)</f>
      </c>
      <c r="X113" s="36">
        <f>IF(Аркуш1!Y58="","",Аркуш1!Y58)</f>
      </c>
      <c r="Y113" s="36">
        <f>IF(Аркуш1!Z58="","",Аркуш1!Z58)</f>
      </c>
      <c r="Z113" s="36">
        <f>IF(Аркуш1!AA58="","",Аркуш1!AA58)</f>
      </c>
      <c r="AA113" s="36">
        <f>IF(Аркуш1!AB58="","",Аркуш1!AB58)</f>
      </c>
      <c r="AB113" s="36">
        <f>IF(Аркуш1!AC58="","",Аркуш1!AC58)</f>
      </c>
      <c r="AC113" s="36">
        <f>IF(Аркуш1!AD58="","",Аркуш1!AD58)</f>
        <v>0</v>
      </c>
      <c r="AD113" s="36">
        <f>IF(Аркуш1!AE58="","",Аркуш1!AE58)</f>
      </c>
    </row>
    <row r="114" spans="1:30" ht="12.75">
      <c r="A114" t="str">
        <f>Аркуш1!B59</f>
        <v>Учень_36</v>
      </c>
      <c r="B114">
        <f>Аркуш1!C59</f>
        <v>0</v>
      </c>
      <c r="C114" s="36">
        <f>IF(Аркуш1!D59="","",Аркуш1!D59)</f>
      </c>
      <c r="D114" s="36">
        <f>IF(Аркуш1!E59="","",Аркуш1!E59)</f>
      </c>
      <c r="E114" s="36">
        <f>IF(Аркуш1!F59="","",Аркуш1!F59)</f>
      </c>
      <c r="F114" s="36">
        <f>IF(Аркуш1!G59="","",Аркуш1!G59)</f>
      </c>
      <c r="G114" s="36">
        <f>IF(Аркуш1!H59="","",Аркуш1!H59)</f>
      </c>
      <c r="H114" s="36">
        <f>IF(Аркуш1!I59="","",Аркуш1!I59)</f>
      </c>
      <c r="I114" s="36">
        <f>IF(Аркуш1!J59="","",Аркуш1!J59)</f>
      </c>
      <c r="J114" s="36">
        <f>IF(Аркуш1!K59="","",Аркуш1!K59)</f>
      </c>
      <c r="K114" s="36">
        <f>IF(Аркуш1!L59="","",Аркуш1!L59)</f>
      </c>
      <c r="L114" s="36">
        <f>IF(Аркуш1!M59="","",Аркуш1!M59)</f>
      </c>
      <c r="M114" s="36">
        <f>IF(Аркуш1!N59="","",Аркуш1!N59)</f>
      </c>
      <c r="N114" s="36">
        <f>IF(Аркуш1!O59="","",Аркуш1!O59)</f>
      </c>
      <c r="O114" s="36">
        <f>IF(Аркуш1!P59="","",Аркуш1!P59)</f>
      </c>
      <c r="P114" s="36">
        <f>IF(Аркуш1!Q59="","",Аркуш1!Q59)</f>
      </c>
      <c r="Q114" s="36">
        <f>IF(Аркуш1!R59="","",Аркуш1!R59)</f>
      </c>
      <c r="R114" s="36">
        <f>IF(Аркуш1!S59="","",Аркуш1!S59)</f>
      </c>
      <c r="S114" s="36">
        <f>IF(Аркуш1!T59="","",Аркуш1!T59)</f>
      </c>
      <c r="T114" s="36">
        <f>IF(Аркуш1!U59="","",Аркуш1!U59)</f>
      </c>
      <c r="U114" s="36">
        <f>IF(Аркуш1!V59="","",Аркуш1!V59)</f>
      </c>
      <c r="V114" s="36">
        <f>IF(Аркуш1!W59="","",Аркуш1!W59)</f>
      </c>
      <c r="W114" s="36">
        <f>IF(Аркуш1!X59="","",Аркуш1!X59)</f>
      </c>
      <c r="X114" s="36">
        <f>IF(Аркуш1!Y59="","",Аркуш1!Y59)</f>
      </c>
      <c r="Y114" s="36">
        <f>IF(Аркуш1!Z59="","",Аркуш1!Z59)</f>
      </c>
      <c r="Z114" s="36">
        <f>IF(Аркуш1!AA59="","",Аркуш1!AA59)</f>
      </c>
      <c r="AA114" s="36">
        <f>IF(Аркуш1!AB59="","",Аркуш1!AB59)</f>
      </c>
      <c r="AB114" s="36">
        <f>IF(Аркуш1!AC59="","",Аркуш1!AC59)</f>
      </c>
      <c r="AC114" s="36">
        <f>IF(Аркуш1!AD59="","",Аркуш1!AD59)</f>
        <v>0</v>
      </c>
      <c r="AD114" s="36">
        <f>IF(Аркуш1!AE59="","",Аркуш1!AE59)</f>
      </c>
    </row>
    <row r="115" spans="1:30" ht="12.75">
      <c r="A115" t="str">
        <f>Аркуш1!B60</f>
        <v>Учень_37</v>
      </c>
      <c r="B115">
        <f>Аркуш1!C60</f>
        <v>0</v>
      </c>
      <c r="C115" s="36">
        <f>IF(Аркуш1!D60="","",Аркуш1!D60)</f>
      </c>
      <c r="D115" s="36">
        <f>IF(Аркуш1!E60="","",Аркуш1!E60)</f>
      </c>
      <c r="E115" s="36">
        <f>IF(Аркуш1!F60="","",Аркуш1!F60)</f>
      </c>
      <c r="F115" s="36">
        <f>IF(Аркуш1!G60="","",Аркуш1!G60)</f>
      </c>
      <c r="G115" s="36">
        <f>IF(Аркуш1!H60="","",Аркуш1!H60)</f>
      </c>
      <c r="H115" s="36">
        <f>IF(Аркуш1!I60="","",Аркуш1!I60)</f>
      </c>
      <c r="I115" s="36">
        <f>IF(Аркуш1!J60="","",Аркуш1!J60)</f>
      </c>
      <c r="J115" s="36">
        <f>IF(Аркуш1!K60="","",Аркуш1!K60)</f>
      </c>
      <c r="K115" s="36">
        <f>IF(Аркуш1!L60="","",Аркуш1!L60)</f>
      </c>
      <c r="L115" s="36">
        <f>IF(Аркуш1!M60="","",Аркуш1!M60)</f>
      </c>
      <c r="M115" s="36">
        <f>IF(Аркуш1!N60="","",Аркуш1!N60)</f>
      </c>
      <c r="N115" s="36">
        <f>IF(Аркуш1!O60="","",Аркуш1!O60)</f>
      </c>
      <c r="O115" s="36">
        <f>IF(Аркуш1!P60="","",Аркуш1!P60)</f>
      </c>
      <c r="P115" s="36">
        <f>IF(Аркуш1!Q60="","",Аркуш1!Q60)</f>
      </c>
      <c r="Q115" s="36">
        <f>IF(Аркуш1!R60="","",Аркуш1!R60)</f>
      </c>
      <c r="R115" s="36">
        <f>IF(Аркуш1!S60="","",Аркуш1!S60)</f>
      </c>
      <c r="S115" s="36">
        <f>IF(Аркуш1!T60="","",Аркуш1!T60)</f>
      </c>
      <c r="T115" s="36">
        <f>IF(Аркуш1!U60="","",Аркуш1!U60)</f>
      </c>
      <c r="U115" s="36">
        <f>IF(Аркуш1!V60="","",Аркуш1!V60)</f>
      </c>
      <c r="V115" s="36">
        <f>IF(Аркуш1!W60="","",Аркуш1!W60)</f>
      </c>
      <c r="W115" s="36">
        <f>IF(Аркуш1!X60="","",Аркуш1!X60)</f>
      </c>
      <c r="X115" s="36">
        <f>IF(Аркуш1!Y60="","",Аркуш1!Y60)</f>
      </c>
      <c r="Y115" s="36">
        <f>IF(Аркуш1!Z60="","",Аркуш1!Z60)</f>
      </c>
      <c r="Z115" s="36">
        <f>IF(Аркуш1!AA60="","",Аркуш1!AA60)</f>
      </c>
      <c r="AA115" s="36">
        <f>IF(Аркуш1!AB60="","",Аркуш1!AB60)</f>
      </c>
      <c r="AB115" s="36">
        <f>IF(Аркуш1!AC60="","",Аркуш1!AC60)</f>
      </c>
      <c r="AC115" s="36">
        <f>IF(Аркуш1!AD60="","",Аркуш1!AD60)</f>
        <v>0</v>
      </c>
      <c r="AD115" s="36">
        <f>IF(Аркуш1!AE60="","",Аркуш1!AE60)</f>
      </c>
    </row>
    <row r="116" spans="1:30" ht="12.75">
      <c r="A116" t="str">
        <f>Аркуш1!B61</f>
        <v>Учень_38</v>
      </c>
      <c r="B116">
        <f>Аркуш1!C61</f>
        <v>0</v>
      </c>
      <c r="C116" s="36">
        <f>IF(Аркуш1!D61="","",Аркуш1!D61)</f>
      </c>
      <c r="D116" s="36">
        <f>IF(Аркуш1!E61="","",Аркуш1!E61)</f>
      </c>
      <c r="E116" s="36">
        <f>IF(Аркуш1!F61="","",Аркуш1!F61)</f>
      </c>
      <c r="F116" s="36">
        <f>IF(Аркуш1!G61="","",Аркуш1!G61)</f>
      </c>
      <c r="G116" s="36">
        <f>IF(Аркуш1!H61="","",Аркуш1!H61)</f>
      </c>
      <c r="H116" s="36">
        <f>IF(Аркуш1!I61="","",Аркуш1!I61)</f>
      </c>
      <c r="I116" s="36">
        <f>IF(Аркуш1!J61="","",Аркуш1!J61)</f>
      </c>
      <c r="J116" s="36">
        <f>IF(Аркуш1!K61="","",Аркуш1!K61)</f>
      </c>
      <c r="K116" s="36">
        <f>IF(Аркуш1!L61="","",Аркуш1!L61)</f>
      </c>
      <c r="L116" s="36">
        <f>IF(Аркуш1!M61="","",Аркуш1!M61)</f>
      </c>
      <c r="M116" s="36">
        <f>IF(Аркуш1!N61="","",Аркуш1!N61)</f>
      </c>
      <c r="N116" s="36">
        <f>IF(Аркуш1!O61="","",Аркуш1!O61)</f>
      </c>
      <c r="O116" s="36">
        <f>IF(Аркуш1!P61="","",Аркуш1!P61)</f>
      </c>
      <c r="P116" s="36">
        <f>IF(Аркуш1!Q61="","",Аркуш1!Q61)</f>
      </c>
      <c r="Q116" s="36">
        <f>IF(Аркуш1!R61="","",Аркуш1!R61)</f>
      </c>
      <c r="R116" s="36">
        <f>IF(Аркуш1!S61="","",Аркуш1!S61)</f>
      </c>
      <c r="S116" s="36">
        <f>IF(Аркуш1!T61="","",Аркуш1!T61)</f>
      </c>
      <c r="T116" s="36">
        <f>IF(Аркуш1!U61="","",Аркуш1!U61)</f>
      </c>
      <c r="U116" s="36">
        <f>IF(Аркуш1!V61="","",Аркуш1!V61)</f>
      </c>
      <c r="V116" s="36">
        <f>IF(Аркуш1!W61="","",Аркуш1!W61)</f>
      </c>
      <c r="W116" s="36">
        <f>IF(Аркуш1!X61="","",Аркуш1!X61)</f>
      </c>
      <c r="X116" s="36">
        <f>IF(Аркуш1!Y61="","",Аркуш1!Y61)</f>
      </c>
      <c r="Y116" s="36">
        <f>IF(Аркуш1!Z61="","",Аркуш1!Z61)</f>
      </c>
      <c r="Z116" s="36">
        <f>IF(Аркуш1!AA61="","",Аркуш1!AA61)</f>
      </c>
      <c r="AA116" s="36">
        <f>IF(Аркуш1!AB61="","",Аркуш1!AB61)</f>
      </c>
      <c r="AB116" s="36">
        <f>IF(Аркуш1!AC61="","",Аркуш1!AC61)</f>
      </c>
      <c r="AC116" s="36">
        <f>IF(Аркуш1!AD61="","",Аркуш1!AD61)</f>
        <v>0</v>
      </c>
      <c r="AD116" s="36">
        <f>IF(Аркуш1!AE61="","",Аркуш1!AE61)</f>
      </c>
    </row>
    <row r="117" spans="1:30" ht="12.75">
      <c r="A117" t="str">
        <f>Аркуш1!B62</f>
        <v>Учень_39</v>
      </c>
      <c r="B117">
        <f>Аркуш1!C62</f>
        <v>0</v>
      </c>
      <c r="C117" s="36">
        <f>IF(Аркуш1!D62="","",Аркуш1!D62)</f>
      </c>
      <c r="D117" s="36">
        <f>IF(Аркуш1!E62="","",Аркуш1!E62)</f>
      </c>
      <c r="E117" s="36">
        <f>IF(Аркуш1!F62="","",Аркуш1!F62)</f>
      </c>
      <c r="F117" s="36">
        <f>IF(Аркуш1!G62="","",Аркуш1!G62)</f>
      </c>
      <c r="G117" s="36">
        <f>IF(Аркуш1!H62="","",Аркуш1!H62)</f>
      </c>
      <c r="H117" s="36">
        <f>IF(Аркуш1!I62="","",Аркуш1!I62)</f>
      </c>
      <c r="I117" s="36">
        <f>IF(Аркуш1!J62="","",Аркуш1!J62)</f>
      </c>
      <c r="J117" s="36">
        <f>IF(Аркуш1!K62="","",Аркуш1!K62)</f>
      </c>
      <c r="K117" s="36">
        <f>IF(Аркуш1!L62="","",Аркуш1!L62)</f>
      </c>
      <c r="L117" s="36">
        <f>IF(Аркуш1!M62="","",Аркуш1!M62)</f>
      </c>
      <c r="M117" s="36">
        <f>IF(Аркуш1!N62="","",Аркуш1!N62)</f>
      </c>
      <c r="N117" s="36">
        <f>IF(Аркуш1!O62="","",Аркуш1!O62)</f>
      </c>
      <c r="O117" s="36">
        <f>IF(Аркуш1!P62="","",Аркуш1!P62)</f>
      </c>
      <c r="P117" s="36">
        <f>IF(Аркуш1!Q62="","",Аркуш1!Q62)</f>
      </c>
      <c r="Q117" s="36">
        <f>IF(Аркуш1!R62="","",Аркуш1!R62)</f>
      </c>
      <c r="R117" s="36">
        <f>IF(Аркуш1!S62="","",Аркуш1!S62)</f>
      </c>
      <c r="S117" s="36">
        <f>IF(Аркуш1!T62="","",Аркуш1!T62)</f>
      </c>
      <c r="T117" s="36">
        <f>IF(Аркуш1!U62="","",Аркуш1!U62)</f>
      </c>
      <c r="U117" s="36">
        <f>IF(Аркуш1!V62="","",Аркуш1!V62)</f>
      </c>
      <c r="V117" s="36">
        <f>IF(Аркуш1!W62="","",Аркуш1!W62)</f>
      </c>
      <c r="W117" s="36">
        <f>IF(Аркуш1!X62="","",Аркуш1!X62)</f>
      </c>
      <c r="X117" s="36">
        <f>IF(Аркуш1!Y62="","",Аркуш1!Y62)</f>
      </c>
      <c r="Y117" s="36">
        <f>IF(Аркуш1!Z62="","",Аркуш1!Z62)</f>
      </c>
      <c r="Z117" s="36">
        <f>IF(Аркуш1!AA62="","",Аркуш1!AA62)</f>
      </c>
      <c r="AA117" s="36">
        <f>IF(Аркуш1!AB62="","",Аркуш1!AB62)</f>
      </c>
      <c r="AB117" s="36">
        <f>IF(Аркуш1!AC62="","",Аркуш1!AC62)</f>
      </c>
      <c r="AC117" s="36">
        <f>IF(Аркуш1!AD62="","",Аркуш1!AD62)</f>
        <v>0</v>
      </c>
      <c r="AD117" s="36">
        <f>IF(Аркуш1!AE62="","",Аркуш1!AE62)</f>
      </c>
    </row>
    <row r="118" spans="1:30" ht="12.75">
      <c r="A118" t="str">
        <f>Аркуш1!B63</f>
        <v>Учень_40</v>
      </c>
      <c r="B118">
        <f>Аркуш1!C63</f>
        <v>0</v>
      </c>
      <c r="C118" s="36">
        <f>IF(Аркуш1!D63="","",Аркуш1!D63)</f>
      </c>
      <c r="D118" s="36">
        <f>IF(Аркуш1!E63="","",Аркуш1!E63)</f>
      </c>
      <c r="E118" s="36">
        <f>IF(Аркуш1!F63="","",Аркуш1!F63)</f>
      </c>
      <c r="F118" s="36">
        <f>IF(Аркуш1!G63="","",Аркуш1!G63)</f>
      </c>
      <c r="G118" s="36">
        <f>IF(Аркуш1!H63="","",Аркуш1!H63)</f>
      </c>
      <c r="H118" s="36">
        <f>IF(Аркуш1!I63="","",Аркуш1!I63)</f>
      </c>
      <c r="I118" s="36">
        <f>IF(Аркуш1!J63="","",Аркуш1!J63)</f>
      </c>
      <c r="J118" s="36">
        <f>IF(Аркуш1!K63="","",Аркуш1!K63)</f>
      </c>
      <c r="K118" s="36">
        <f>IF(Аркуш1!L63="","",Аркуш1!L63)</f>
      </c>
      <c r="L118" s="36">
        <f>IF(Аркуш1!M63="","",Аркуш1!M63)</f>
      </c>
      <c r="M118" s="36">
        <f>IF(Аркуш1!N63="","",Аркуш1!N63)</f>
      </c>
      <c r="N118" s="36">
        <f>IF(Аркуш1!O63="","",Аркуш1!O63)</f>
      </c>
      <c r="O118" s="36">
        <f>IF(Аркуш1!P63="","",Аркуш1!P63)</f>
      </c>
      <c r="P118" s="36">
        <f>IF(Аркуш1!Q63="","",Аркуш1!Q63)</f>
      </c>
      <c r="Q118" s="36">
        <f>IF(Аркуш1!R63="","",Аркуш1!R63)</f>
      </c>
      <c r="R118" s="36">
        <f>IF(Аркуш1!S63="","",Аркуш1!S63)</f>
      </c>
      <c r="S118" s="36">
        <f>IF(Аркуш1!T63="","",Аркуш1!T63)</f>
      </c>
      <c r="T118" s="36">
        <f>IF(Аркуш1!U63="","",Аркуш1!U63)</f>
      </c>
      <c r="U118" s="36">
        <f>IF(Аркуш1!V63="","",Аркуш1!V63)</f>
      </c>
      <c r="V118" s="36">
        <f>IF(Аркуш1!W63="","",Аркуш1!W63)</f>
      </c>
      <c r="W118" s="36">
        <f>IF(Аркуш1!X63="","",Аркуш1!X63)</f>
      </c>
      <c r="X118" s="36">
        <f>IF(Аркуш1!Y63="","",Аркуш1!Y63)</f>
      </c>
      <c r="Y118" s="36">
        <f>IF(Аркуш1!Z63="","",Аркуш1!Z63)</f>
      </c>
      <c r="Z118" s="36">
        <f>IF(Аркуш1!AA63="","",Аркуш1!AA63)</f>
      </c>
      <c r="AA118" s="36">
        <f>IF(Аркуш1!AB63="","",Аркуш1!AB63)</f>
      </c>
      <c r="AB118" s="36">
        <f>IF(Аркуш1!AC63="","",Аркуш1!AC63)</f>
      </c>
      <c r="AC118" s="36">
        <f>IF(Аркуш1!AD63="","",Аркуш1!AD63)</f>
        <v>0</v>
      </c>
      <c r="AD118" s="36">
        <f>IF(Аркуш1!AE63="","",Аркуш1!AE63)</f>
      </c>
    </row>
    <row r="119" spans="3:8" ht="12.75">
      <c r="C119" s="36"/>
      <c r="D119" s="36"/>
      <c r="E119" s="36"/>
      <c r="F119" s="36"/>
      <c r="G119" s="36"/>
      <c r="H119" s="36"/>
    </row>
  </sheetData>
  <sheetProtection sheet="1"/>
  <mergeCells count="8">
    <mergeCell ref="B15:B17"/>
    <mergeCell ref="D15:D17"/>
    <mergeCell ref="E15:L15"/>
    <mergeCell ref="E16:F16"/>
    <mergeCell ref="G16:H16"/>
    <mergeCell ref="I16:J16"/>
    <mergeCell ref="K16:L16"/>
    <mergeCell ref="C15:C1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505.ru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Лена</cp:lastModifiedBy>
  <cp:lastPrinted>2010-05-17T06:26:23Z</cp:lastPrinted>
  <dcterms:created xsi:type="dcterms:W3CDTF">2009-05-21T22:19:21Z</dcterms:created>
  <dcterms:modified xsi:type="dcterms:W3CDTF">2018-10-10T20:36:24Z</dcterms:modified>
  <cp:category/>
  <cp:version/>
  <cp:contentType/>
  <cp:contentStatus/>
</cp:coreProperties>
</file>